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workbookProtection workbookPassword="CF7E" lockStructure="1"/>
  <bookViews>
    <workbookView xWindow="120" yWindow="105" windowWidth="15120" windowHeight="8010" activeTab="1"/>
  </bookViews>
  <sheets>
    <sheet name="Инструкция" sheetId="2" r:id="rId1"/>
    <sheet name="Мониторинг ДО" sheetId="1" r:id="rId2"/>
    <sheet name="служ" sheetId="4" state="hidden" r:id="rId3"/>
    <sheet name="otchet" sheetId="3" r:id="rId4"/>
  </sheets>
  <calcPr calcId="145621"/>
</workbook>
</file>

<file path=xl/calcChain.xml><?xml version="1.0" encoding="utf-8"?>
<calcChain xmlns="http://schemas.openxmlformats.org/spreadsheetml/2006/main">
  <c r="A68" i="1" l="1"/>
  <c r="BO1" i="3"/>
  <c r="BN1" i="3"/>
  <c r="BM1" i="3"/>
  <c r="BL1" i="3"/>
  <c r="BK1" i="3"/>
  <c r="BJ1" i="3"/>
  <c r="BI1" i="3"/>
  <c r="BH1" i="3"/>
  <c r="BG1" i="3"/>
  <c r="BF1" i="3"/>
  <c r="BE1" i="3"/>
  <c r="BD1" i="3"/>
  <c r="BC1" i="3"/>
  <c r="BB1" i="3"/>
  <c r="BA1" i="3"/>
  <c r="AZ1" i="3"/>
  <c r="AY1" i="3"/>
  <c r="AX1" i="3"/>
  <c r="AW1" i="3"/>
  <c r="AV1" i="3"/>
  <c r="AU1" i="3"/>
  <c r="AT1" i="3"/>
  <c r="AS1" i="3"/>
  <c r="AR1" i="3"/>
  <c r="AQ1" i="3"/>
  <c r="AP1" i="3"/>
  <c r="AO1" i="3"/>
  <c r="AN1" i="3"/>
  <c r="AM1" i="3"/>
  <c r="BR1" i="3"/>
  <c r="BQ1" i="3"/>
  <c r="BP1" i="3"/>
  <c r="A40" i="1"/>
  <c r="A41" i="1"/>
  <c r="A42" i="1"/>
  <c r="A43" i="1"/>
  <c r="A44" i="1"/>
  <c r="A45" i="1"/>
  <c r="A46" i="1"/>
  <c r="A47" i="1"/>
  <c r="A48" i="1"/>
  <c r="A49" i="1"/>
  <c r="A50" i="1"/>
  <c r="A51" i="1"/>
  <c r="A52" i="1"/>
  <c r="A53" i="1"/>
  <c r="A54" i="1"/>
  <c r="A55" i="1"/>
  <c r="A56" i="1"/>
  <c r="A57" i="1"/>
  <c r="A58" i="1"/>
  <c r="A59" i="1"/>
  <c r="A60" i="1"/>
  <c r="A61" i="1"/>
  <c r="A62" i="1"/>
  <c r="A63" i="1"/>
  <c r="A64" i="1"/>
  <c r="A66" i="1"/>
  <c r="K68" i="1"/>
  <c r="A69" i="1"/>
  <c r="E1" i="3"/>
  <c r="AL1" i="3"/>
  <c r="AK1" i="3"/>
  <c r="AJ1" i="3"/>
  <c r="AI1" i="3"/>
  <c r="AH1" i="3"/>
  <c r="AG1" i="3"/>
  <c r="AF1" i="3"/>
  <c r="AE1" i="3"/>
  <c r="AD1" i="3"/>
  <c r="AC1" i="3"/>
  <c r="AB1" i="3"/>
  <c r="AA1" i="3"/>
  <c r="B1" i="3"/>
  <c r="A35" i="1"/>
  <c r="A36" i="1"/>
  <c r="K34" i="1"/>
  <c r="A34" i="1" s="1"/>
  <c r="K35" i="1"/>
  <c r="K36" i="1"/>
  <c r="K33" i="1"/>
  <c r="A33" i="1" s="1"/>
  <c r="F34" i="1"/>
  <c r="F35" i="1"/>
  <c r="F36" i="1"/>
  <c r="F33" i="1"/>
  <c r="A37" i="1"/>
  <c r="A38" i="1"/>
  <c r="A72" i="1"/>
  <c r="A71" i="1"/>
  <c r="A70" i="1"/>
  <c r="A67" i="1"/>
  <c r="A65" i="1"/>
  <c r="A32" i="1"/>
  <c r="A31" i="1"/>
  <c r="A30" i="1"/>
  <c r="A29" i="1"/>
  <c r="F44" i="1" l="1"/>
  <c r="F43" i="1"/>
  <c r="F56" i="1"/>
  <c r="F58" i="1"/>
  <c r="F47" i="1"/>
  <c r="F62" i="1"/>
  <c r="F51" i="1"/>
  <c r="F63" i="1"/>
  <c r="F55" i="1"/>
  <c r="F60" i="1"/>
  <c r="F52" i="1"/>
  <c r="F46" i="1"/>
  <c r="F50" i="1"/>
  <c r="F66" i="1"/>
  <c r="F64" i="1"/>
  <c r="F59" i="1"/>
  <c r="F54" i="1"/>
  <c r="F48" i="1"/>
  <c r="F42" i="1"/>
  <c r="F61" i="1"/>
  <c r="F57" i="1"/>
  <c r="F53" i="1"/>
  <c r="F49" i="1"/>
  <c r="F45" i="1"/>
  <c r="F41" i="1"/>
  <c r="F28" i="1"/>
  <c r="K28" i="1"/>
  <c r="A28" i="1" s="1"/>
  <c r="K26" i="1"/>
  <c r="A26" i="1" s="1"/>
  <c r="K24" i="1"/>
  <c r="A24" i="1" s="1"/>
  <c r="K22" i="1"/>
  <c r="A22" i="1" s="1"/>
  <c r="K20" i="1"/>
  <c r="A20" i="1" s="1"/>
  <c r="K18" i="1"/>
  <c r="A18" i="1" s="1"/>
  <c r="K16" i="1"/>
  <c r="A16" i="1" s="1"/>
  <c r="K14" i="1"/>
  <c r="A14" i="1" s="1"/>
  <c r="K12" i="1"/>
  <c r="A12" i="1" s="1"/>
  <c r="K10" i="1"/>
  <c r="A10" i="1" s="1"/>
  <c r="K8" i="1"/>
  <c r="A8" i="1" s="1"/>
  <c r="F26" i="1"/>
  <c r="F24" i="1"/>
  <c r="F22" i="1"/>
  <c r="F20" i="1"/>
  <c r="F18" i="1"/>
  <c r="F16" i="1"/>
  <c r="F14" i="1"/>
  <c r="F12" i="1"/>
  <c r="F10" i="1"/>
  <c r="F8" i="1"/>
  <c r="Z1" i="3"/>
  <c r="Y1" i="3"/>
  <c r="X1" i="3"/>
  <c r="W1" i="3"/>
  <c r="V1" i="3"/>
  <c r="U1" i="3"/>
  <c r="T1" i="3"/>
  <c r="S1" i="3"/>
  <c r="R1" i="3"/>
  <c r="Q1" i="3"/>
  <c r="P1" i="3"/>
  <c r="O1" i="3"/>
  <c r="N1" i="3"/>
  <c r="M1" i="3"/>
  <c r="L1" i="3"/>
  <c r="K1" i="3"/>
  <c r="J1" i="3"/>
  <c r="I1" i="3"/>
  <c r="H1" i="3"/>
  <c r="G1" i="3"/>
  <c r="F1" i="3"/>
  <c r="A3" i="1" l="1"/>
  <c r="C1" i="1"/>
  <c r="A6" i="1"/>
  <c r="A7" i="1"/>
  <c r="A9" i="1"/>
  <c r="A11" i="1"/>
  <c r="A13" i="1"/>
  <c r="A15" i="1"/>
  <c r="A17" i="1"/>
  <c r="A19" i="1"/>
  <c r="A21" i="1"/>
  <c r="A23" i="1"/>
  <c r="A25" i="1"/>
  <c r="A27" i="1"/>
  <c r="D5" i="1" l="1"/>
  <c r="D4" i="1"/>
  <c r="C1" i="3" s="1"/>
  <c r="F3" i="1"/>
  <c r="D1" i="3" l="1"/>
  <c r="A4" i="1"/>
  <c r="A5" i="1" l="1"/>
  <c r="F40" i="1"/>
  <c r="A39" i="1"/>
  <c r="F68" i="1" l="1"/>
  <c r="A2" i="1"/>
  <c r="A1" i="1" s="1"/>
  <c r="C2" i="1" s="1"/>
  <c r="A3" i="3" l="1"/>
  <c r="C2" i="3" s="1"/>
  <c r="A1" i="3"/>
</calcChain>
</file>

<file path=xl/sharedStrings.xml><?xml version="1.0" encoding="utf-8"?>
<sst xmlns="http://schemas.openxmlformats.org/spreadsheetml/2006/main" count="433" uniqueCount="414">
  <si>
    <t>Логин ОО</t>
  </si>
  <si>
    <t>Код субъекта РФ</t>
  </si>
  <si>
    <t>Субъект РФ</t>
  </si>
  <si>
    <t>из них на дистанционном обучении</t>
  </si>
  <si>
    <r>
      <t>Количество обучающихся в</t>
    </r>
    <r>
      <rPr>
        <b/>
        <sz val="11"/>
        <color theme="1"/>
        <rFont val="Calibri"/>
        <family val="2"/>
        <charset val="204"/>
        <scheme val="minor"/>
      </rPr>
      <t xml:space="preserve"> 1 классе</t>
    </r>
  </si>
  <si>
    <r>
      <t xml:space="preserve">Количество обучающихся во </t>
    </r>
    <r>
      <rPr>
        <b/>
        <sz val="11"/>
        <color theme="1"/>
        <rFont val="Calibri"/>
        <family val="2"/>
        <charset val="204"/>
        <scheme val="minor"/>
      </rPr>
      <t>2 классе</t>
    </r>
  </si>
  <si>
    <r>
      <t xml:space="preserve">Количество обучающихся в </t>
    </r>
    <r>
      <rPr>
        <b/>
        <sz val="11"/>
        <color theme="1"/>
        <rFont val="Calibri"/>
        <family val="2"/>
        <charset val="204"/>
        <scheme val="minor"/>
      </rPr>
      <t>3 классе</t>
    </r>
  </si>
  <si>
    <r>
      <t xml:space="preserve">Количество обучающихся в </t>
    </r>
    <r>
      <rPr>
        <b/>
        <sz val="11"/>
        <color theme="1"/>
        <rFont val="Calibri"/>
        <family val="2"/>
        <charset val="204"/>
        <scheme val="minor"/>
      </rPr>
      <t>4 классе</t>
    </r>
  </si>
  <si>
    <r>
      <t xml:space="preserve">Количество обучающихся в </t>
    </r>
    <r>
      <rPr>
        <b/>
        <sz val="11"/>
        <color theme="1"/>
        <rFont val="Calibri"/>
        <family val="2"/>
        <charset val="204"/>
        <scheme val="minor"/>
      </rPr>
      <t>5 классе</t>
    </r>
  </si>
  <si>
    <r>
      <t xml:space="preserve">Количество обучающихся в </t>
    </r>
    <r>
      <rPr>
        <b/>
        <sz val="11"/>
        <color theme="1"/>
        <rFont val="Calibri"/>
        <family val="2"/>
        <charset val="204"/>
        <scheme val="minor"/>
      </rPr>
      <t>6 классе</t>
    </r>
  </si>
  <si>
    <r>
      <t xml:space="preserve">Количество обучающихся в </t>
    </r>
    <r>
      <rPr>
        <b/>
        <sz val="11"/>
        <color theme="1"/>
        <rFont val="Calibri"/>
        <family val="2"/>
        <charset val="204"/>
        <scheme val="minor"/>
      </rPr>
      <t>7 классе</t>
    </r>
  </si>
  <si>
    <r>
      <t xml:space="preserve">Количество обучающихся в </t>
    </r>
    <r>
      <rPr>
        <b/>
        <sz val="11"/>
        <color theme="1"/>
        <rFont val="Calibri"/>
        <family val="2"/>
        <charset val="204"/>
        <scheme val="minor"/>
      </rPr>
      <t>8 классе</t>
    </r>
  </si>
  <si>
    <r>
      <t xml:space="preserve">Количество обучающихся в </t>
    </r>
    <r>
      <rPr>
        <b/>
        <sz val="11"/>
        <color theme="1"/>
        <rFont val="Calibri"/>
        <family val="2"/>
        <charset val="204"/>
        <scheme val="minor"/>
      </rPr>
      <t>9 классе</t>
    </r>
  </si>
  <si>
    <r>
      <t xml:space="preserve">Количество обучающихся в </t>
    </r>
    <r>
      <rPr>
        <b/>
        <sz val="11"/>
        <color theme="1"/>
        <rFont val="Calibri"/>
        <family val="2"/>
        <charset val="204"/>
        <scheme val="minor"/>
      </rPr>
      <t>10 классе</t>
    </r>
  </si>
  <si>
    <r>
      <t xml:space="preserve">Количество обучающихся в </t>
    </r>
    <r>
      <rPr>
        <b/>
        <sz val="11"/>
        <color theme="1"/>
        <rFont val="Calibri"/>
        <family val="2"/>
        <charset val="204"/>
        <scheme val="minor"/>
      </rPr>
      <t>11 классе</t>
    </r>
  </si>
  <si>
    <t>Название ОО</t>
  </si>
  <si>
    <t xml:space="preserve">       Инструкция по работе с формой </t>
  </si>
  <si>
    <t>Данная форма предназначена для сбора информации об образовательной организации. Ниже представлена пошаговая инструкция по заполнению формы, формированию и отправке отчета.</t>
  </si>
  <si>
    <t>1. Технические особенности работы с файлом формы-отчёта</t>
  </si>
  <si>
    <t xml:space="preserve">  1.1.  </t>
  </si>
  <si>
    <t xml:space="preserve">  1.2.</t>
  </si>
  <si>
    <r>
      <t>Во избежание проблем с загрузкой формы отчёта необходимо обрабатывать (открывать, редактировать, сохранять) с помощью только одного программного продукта для каждой формы.</t>
    </r>
    <r>
      <rPr>
        <b/>
        <sz val="11"/>
        <rFont val="Arial"/>
        <family val="2"/>
        <charset val="204"/>
      </rPr>
      <t xml:space="preserve"> </t>
    </r>
    <r>
      <rPr>
        <b/>
        <sz val="11"/>
        <color indexed="60"/>
        <rFont val="Arial"/>
        <family val="2"/>
        <charset val="204"/>
      </rPr>
      <t>Например</t>
    </r>
    <r>
      <rPr>
        <sz val="11"/>
        <color indexed="8"/>
        <rFont val="Arial"/>
        <family val="2"/>
        <charset val="204"/>
      </rPr>
      <t>:</t>
    </r>
  </si>
  <si>
    <t xml:space="preserve">  1.3.</t>
  </si>
  <si>
    <r>
      <rPr>
        <b/>
        <sz val="11"/>
        <color indexed="60"/>
        <rFont val="Arial"/>
        <family val="2"/>
        <charset val="204"/>
      </rPr>
      <t>Допустимо</t>
    </r>
    <r>
      <rPr>
        <b/>
        <sz val="11"/>
        <color indexed="10"/>
        <rFont val="Arial"/>
        <family val="2"/>
        <charset val="204"/>
      </rPr>
      <t xml:space="preserve"> </t>
    </r>
    <r>
      <rPr>
        <sz val="11"/>
        <rFont val="Arial"/>
        <family val="2"/>
        <charset val="204"/>
      </rPr>
      <t>открыть форму отчета в OpenOffice, заполнить, сохранить, снова открыть в OpenOffice, сформировать отчет</t>
    </r>
  </si>
  <si>
    <t xml:space="preserve">  1.4.</t>
  </si>
  <si>
    <r>
      <rPr>
        <b/>
        <sz val="11"/>
        <color indexed="60"/>
        <rFont val="Arial"/>
        <family val="2"/>
        <charset val="204"/>
      </rPr>
      <t>Недопустимо</t>
    </r>
    <r>
      <rPr>
        <sz val="11"/>
        <rFont val="Arial"/>
        <family val="2"/>
        <charset val="204"/>
      </rPr>
      <t xml:space="preserve"> открыть форму отчета в OpenOffice, заполнить, сохранить, открыть в Microsoft Excel, сформировать отчет</t>
    </r>
  </si>
  <si>
    <t xml:space="preserve">  1.5.</t>
  </si>
  <si>
    <r>
      <t xml:space="preserve">При необходимости внести изменения в данные, вносите их в ранее заполненную форму, либо заполняйте форму заново целиком. </t>
    </r>
    <r>
      <rPr>
        <b/>
        <sz val="11"/>
        <color indexed="60"/>
        <rFont val="Arial"/>
        <family val="2"/>
        <charset val="204"/>
      </rPr>
      <t>Не сдавайте частично заполненную форму!</t>
    </r>
    <r>
      <rPr>
        <sz val="11"/>
        <rFont val="Arial"/>
        <family val="2"/>
        <charset val="204"/>
      </rPr>
      <t xml:space="preserve"> Последняя сданная версия отчета заменяет предыдущие, поэтому при сдаче частично заполненной формы ранее предоставленные данные могут быть утеряны.</t>
    </r>
  </si>
  <si>
    <t xml:space="preserve">  1.6.</t>
  </si>
  <si>
    <t>Размещайте все материалы по работе с Федеральной информационной системой оценки качества образования (ФИС ОКО) в одном месте и храните все файлы не менее двух лет.</t>
  </si>
  <si>
    <t xml:space="preserve">  1.7.</t>
  </si>
  <si>
    <r>
      <t xml:space="preserve">После загрузки с сайта и сохранения файла с формой-отчётом  рекомендуется переименовать файл, добавив к названию номер или логин Вашей школы. </t>
    </r>
    <r>
      <rPr>
        <i/>
        <sz val="11"/>
        <rFont val="Arial"/>
        <family val="2"/>
        <charset val="204"/>
      </rPr>
      <t>Например: 2019pfs777777.xls</t>
    </r>
  </si>
  <si>
    <t>2. Общие рекомендации по заполнению формы-отчёта</t>
  </si>
  <si>
    <t xml:space="preserve"> 2.1.</t>
  </si>
  <si>
    <t>Для удобства использования рекомендуется распечатать данную инструкцию.</t>
  </si>
  <si>
    <t xml:space="preserve"> 2.2.</t>
  </si>
  <si>
    <t>Заполняйте поля, выделенные цветом (см. справа). Поля выделенные голубым обязательны для заполнения, зеленым - в зависимости от контекста.</t>
  </si>
  <si>
    <t xml:space="preserve"> 2.3.</t>
  </si>
  <si>
    <t>Для редактирования частично заполненного поля пользуйтесь клавишей F2.</t>
  </si>
  <si>
    <t xml:space="preserve"> 2.4.</t>
  </si>
  <si>
    <t>В ряде ячеек данные можно выбирать из списка. У таких ячеек справа появляется стрелка выпадающего списка (как и у ячейки справа). Нажмите на стрелку и, воспользовавшись полосой прокрутки, выберите нужное вам значение.</t>
  </si>
  <si>
    <t xml:space="preserve"> 2.5.</t>
  </si>
  <si>
    <t>В процессе работы над файлом не реже чем раз в 5-7 минут сохраняйте его, нажимая Ctrl+S.</t>
  </si>
  <si>
    <t xml:space="preserve"> 2.6.</t>
  </si>
  <si>
    <r>
      <rPr>
        <b/>
        <sz val="11"/>
        <color indexed="60"/>
        <rFont val="Arial"/>
        <family val="2"/>
        <charset val="204"/>
      </rPr>
      <t>Внимание! Категорически запрещается удалять ячейки, строки, столбцы и двигать ячейки мышью!!!</t>
    </r>
    <r>
      <rPr>
        <sz val="11"/>
        <color indexed="10"/>
        <rFont val="Arial"/>
        <family val="2"/>
        <charset val="204"/>
      </rPr>
      <t xml:space="preserve"> </t>
    </r>
    <r>
      <rPr>
        <sz val="11"/>
        <rFont val="Arial"/>
        <family val="2"/>
        <charset val="204"/>
      </rPr>
      <t xml:space="preserve">Для очистки ячейки пользуйтесь клавишей Del, для копирования информации в другое место - буфером обмена! </t>
    </r>
  </si>
  <si>
    <t xml:space="preserve"> 2.7.</t>
  </si>
  <si>
    <t>При копировании данных из других источников с помощью буфера обмена обязательно используйте режим специальной вставки (меню: правка - специальная вставка - значения) или (правая кнопка мыши- специальная вставка - текст). В противном случае возможно повреждение логической схемы формы и как следствие искажение передаваемых данных.</t>
  </si>
  <si>
    <t xml:space="preserve"> 2.8.</t>
  </si>
  <si>
    <t>Если при работе Вам будет видна только часть списка, перемещайтесь к другим пунктам списка, используя стрелки на клавиатуре и полосы прокрутки на экране.</t>
  </si>
  <si>
    <t xml:space="preserve"> 2.9.</t>
  </si>
  <si>
    <t>Не пытайтесь снять защиту данной книги! 
Это легко, но не принесет Вам пользы, а работа формы может быть нарушена, что приведет к неправильной передаче данных.</t>
  </si>
  <si>
    <t>Заполнение отдельных разделов</t>
  </si>
  <si>
    <t>3. Описание разделов (листов формы)</t>
  </si>
  <si>
    <t xml:space="preserve">Настоящая форма отчёта предназначена для сбора контекстных данных об образовательной организации. Описываемые ниже разделы формы отчёта посвящены сбору этой информации.  </t>
  </si>
  <si>
    <t>3.1.</t>
  </si>
  <si>
    <t>Раздел (лист) "Инструкция" содержит пошаговую инструкцию по формированию и передаче информации.</t>
  </si>
  <si>
    <t>3.2.</t>
  </si>
  <si>
    <t>3.4.</t>
  </si>
  <si>
    <t>Раздел "otchet" формируется автоматически по мере заполнения остальных разделов и не требует отдельного заполнения. Он предназначен для формирования итогового csv-отчета.</t>
  </si>
  <si>
    <t xml:space="preserve"> 4.1.</t>
  </si>
  <si>
    <t>4.2.</t>
  </si>
  <si>
    <t>4.3.</t>
  </si>
  <si>
    <t>Подготовка файла отчёта для загрузки в ФИС ОКО</t>
  </si>
  <si>
    <t xml:space="preserve">  5.1.</t>
  </si>
  <si>
    <t>Перейдите на лист "otchet". 
Убедитесь, что сообщение на листе подтверждает готовность к формированию отчета. 
Не уходите с этого листа до окончания работы.</t>
  </si>
  <si>
    <t xml:space="preserve">  5.2.</t>
  </si>
  <si>
    <t xml:space="preserve">Сохраните заполненную форму, нажав комбинацию Ctrl+S. </t>
  </si>
  <si>
    <t xml:space="preserve">  5.3.</t>
  </si>
  <si>
    <t>Выберите в пункте меню "Файл" - "Сохранить как...".
В MS Excel 2013-2016 после этого нажмите кнопку "Обзор".</t>
  </si>
  <si>
    <t xml:space="preserve">  5.4.</t>
  </si>
  <si>
    <t>Выберите папку для размещения csv-отчёта. Рекомендуем хранить все файлы проекта в одном месте.</t>
  </si>
  <si>
    <t xml:space="preserve">  5.5.</t>
  </si>
  <si>
    <t xml:space="preserve">Выберите тип файла "CSV (разделители запятые) *.csv"  Будьте внимательны, нужен именно этот формат! (СSV для ms-dos и СSV для macintosh не подходят). См. рисунок: </t>
  </si>
  <si>
    <t xml:space="preserve">  5.6.</t>
  </si>
  <si>
    <t>Строчкой выше дайте файлу имя otchet, добавив дату и т.д. по необходимости. Используйте только латинские буквы. 
Например: 20190922otchet.</t>
  </si>
  <si>
    <t xml:space="preserve">  5.7.</t>
  </si>
  <si>
    <t>Нажмите "сохранить".</t>
  </si>
  <si>
    <t xml:space="preserve">  5.8.</t>
  </si>
  <si>
    <t>Согласитесь сохранить в предложенном формате только текущий лист - нажмите "ОК" в появившемся окне.</t>
  </si>
  <si>
    <t xml:space="preserve">  5.9.</t>
  </si>
  <si>
    <t>Согласитесь сохранить всю книгу в формате csv, нажав "ДА" в очередном окне.</t>
  </si>
  <si>
    <t xml:space="preserve">  5.10.</t>
  </si>
  <si>
    <t>Закройте форму, отказавшись сохранять изменения (это сделано в п. 5.2.)</t>
  </si>
  <si>
    <t>6. Загрузка файла отчета при работе в OpenOffice</t>
  </si>
  <si>
    <t>6.1.</t>
  </si>
  <si>
    <t>6.2.</t>
  </si>
  <si>
    <t>6.3.</t>
  </si>
  <si>
    <t>Выберите в пункте меню "Файл" - "Сохранить как..."</t>
  </si>
  <si>
    <t>6.4.</t>
  </si>
  <si>
    <t>6.5.</t>
  </si>
  <si>
    <t xml:space="preserve">В открывшемся окне выберите тип файла "Текст CSV" (в некоторых версиях OpenOffice Calc предварительно нужно нажать на стрелку перед "Тип файла"). См. рисунок: </t>
  </si>
  <si>
    <t>6.6.</t>
  </si>
  <si>
    <t>Строчкой выше дайте файлу имя otchet, добавив дату и т.д. по необходимости. Используйте только латинские буквы. 
Например: 20190922otchet</t>
  </si>
  <si>
    <t>6.7.</t>
  </si>
  <si>
    <t>Нажмите "Сохранить". На появившемся предупреждении выберите "Использовать текущий формат".</t>
  </si>
  <si>
    <t>6.8.</t>
  </si>
  <si>
    <t xml:space="preserve">В открывшемся окне выберите кодировку "Win-1251" и разделитель поля ";" (точку с запятой). Остальные поля оставьте так, как есть. См. рисунок: </t>
  </si>
  <si>
    <t>6.9.</t>
  </si>
  <si>
    <t>Нажмите "Ок". На появившемся предупреждении о сохранении только активного листа нажмите "Ок".</t>
  </si>
  <si>
    <t xml:space="preserve">    7. Отправка подготовленного отчета</t>
  </si>
  <si>
    <t>7.1.</t>
  </si>
  <si>
    <t>Авторизуйтесь в личном кабинете ФИС ОКО https://lk-fisoko.obrnadzor.gov.ru/, используя логин и пароль. Перейдите в соответствующий раздел.</t>
  </si>
  <si>
    <t>7.2.</t>
  </si>
  <si>
    <t>Выберите публикацию, соответствующую сдаваемому отчёту. Нажмите на кнопку "Загрузить файл".</t>
  </si>
  <si>
    <t>7.4.</t>
  </si>
  <si>
    <t>Укажите в открывшемся окне расположение файла с csv - отчетом.</t>
  </si>
  <si>
    <t>7.5.</t>
  </si>
  <si>
    <t>Когда файл сдан, в системе появляется сообщение "Данные приняты, вы можете посмотреть их по ссылке ". В веб-интерфейсе отобразятся принятые данные. Убедитесь, что они соответствуют данным, которые вносились в форму отчета.</t>
  </si>
  <si>
    <t>7.6.</t>
  </si>
  <si>
    <t>Отправленные отчёты и их актуальность Вы можете отслеживать в публикации, в которой сдавали отчет. Кликните по ссылке "посмотреть".</t>
  </si>
  <si>
    <t>8. Решение проблем</t>
  </si>
  <si>
    <t>8.1.</t>
  </si>
  <si>
    <t>Большинство проблем связано с одной из следующих ошибок:
1) неверно указан логин;
2) заполнение отчета не закончено, т.е. на листе "otchet" осталось сообщение "Формирование отчета не завершено";
3) сохранен не тот лист (не "otchet", см. п. 5.1 или 6.1);
4) неверный формат сдаваемого в систему файла (см. п. 5.5 или 6.5).</t>
  </si>
  <si>
    <t>8.2.</t>
  </si>
  <si>
    <t>в тексте письма укажите:</t>
  </si>
  <si>
    <t>Логин образовательной организации</t>
  </si>
  <si>
    <t>Ваши ФИО</t>
  </si>
  <si>
    <t>Подробное описание проблемы. По возможности укажите пункт инструкции, выполнение которого вызвало затруднения.</t>
  </si>
  <si>
    <t xml:space="preserve">Обязательно прикрепите к письму проблемные файлы: заполненную форму, csv-отчёт. При необходимости прикрепите скриншот (снимок экрана)*. </t>
  </si>
  <si>
    <t>8.3.</t>
  </si>
  <si>
    <t>Несоблюдение описанных выше требований существенно увеличит время обработки Вашего запроса.</t>
  </si>
  <si>
    <t>8.4.</t>
  </si>
  <si>
    <t>Если Вы не получили ответа в течение рабочего дня, отправьте повторное письмо.</t>
  </si>
  <si>
    <t>*Для создания скриншота нажмите Ctrl+PrtSc, после чего сохраните получившийся снимок, вставив в окно любого графического редактора или в MS Word документ (Shift+Ins).</t>
  </si>
  <si>
    <t>Код региона</t>
  </si>
  <si>
    <t>Название региона</t>
  </si>
  <si>
    <t>Республика Адыгея</t>
  </si>
  <si>
    <t>Республика Башкортостан</t>
  </si>
  <si>
    <t>Республика Бурятия</t>
  </si>
  <si>
    <t>Республика Алтай</t>
  </si>
  <si>
    <t>Республика Дагестан</t>
  </si>
  <si>
    <t>Республика Ингушетия</t>
  </si>
  <si>
    <t>Кабардино-Балкарская Республика</t>
  </si>
  <si>
    <t>Республика Калмыкия</t>
  </si>
  <si>
    <t>Карачаево-Черкесская Республика</t>
  </si>
  <si>
    <t>Республика Карелия</t>
  </si>
  <si>
    <t>Республика Коми</t>
  </si>
  <si>
    <t>Республика Марий Эл</t>
  </si>
  <si>
    <t>Республика Мордовия</t>
  </si>
  <si>
    <t>Республика Саха (Якутия)</t>
  </si>
  <si>
    <t>Республика Северная Осетия-Алания</t>
  </si>
  <si>
    <t>Республика Татарстан</t>
  </si>
  <si>
    <t>Республика Тыва</t>
  </si>
  <si>
    <t>Удмуртская Республика</t>
  </si>
  <si>
    <t>Республика Хакасия</t>
  </si>
  <si>
    <t>Чеченская Республика</t>
  </si>
  <si>
    <t>Чувашская Республика</t>
  </si>
  <si>
    <t>Алтайский край</t>
  </si>
  <si>
    <t>Краснодарский край</t>
  </si>
  <si>
    <t>Красноярский край</t>
  </si>
  <si>
    <t>Приморский край</t>
  </si>
  <si>
    <t>Ставропольский край</t>
  </si>
  <si>
    <t>Хабаровский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</si>
  <si>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</si>
  <si>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</si>
  <si>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</si>
  <si>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</si>
  <si>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</si>
  <si>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</si>
  <si>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</si>
  <si>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</si>
  <si>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</si>
  <si>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Ивановская область</t>
  </si>
  <si>
    <t>Иркутская область</t>
  </si>
  <si>
    <t>Калининградская область</t>
  </si>
  <si>
    <t>Калужская область</t>
  </si>
  <si>
    <t>Камчатский край</t>
  </si>
  <si>
    <t>Кемеровская область</t>
  </si>
  <si>
    <t>Кировская область</t>
  </si>
  <si>
    <t>Костромская область</t>
  </si>
  <si>
    <t>Курганская область</t>
  </si>
  <si>
    <t>Курская область</t>
  </si>
  <si>
    <t>Ленинградская область</t>
  </si>
  <si>
    <t>Липецкая область</t>
  </si>
  <si>
    <t>Магаданская область</t>
  </si>
  <si>
    <t>Московская область</t>
  </si>
  <si>
    <t>Мурманская область</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</si>
  <si>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</si>
  <si>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</si>
  <si>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</si>
  <si>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</si>
  <si>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</si>
  <si>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</si>
  <si>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</si>
  <si>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</si>
  <si>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Псковская область</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</si>
  <si>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</si>
  <si>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</si>
  <si>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</si>
  <si>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</si>
  <si>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</si>
  <si>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</si>
  <si>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</si>
  <si>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Тамбовская область</t>
  </si>
  <si>
    <t>Тверская область</t>
  </si>
  <si>
    <t>Томская область</t>
  </si>
  <si>
    <t>Тульская область</t>
  </si>
  <si>
    <t>Тюменская область</t>
  </si>
  <si>
    <t>Ульяновская область</t>
  </si>
  <si>
    <t>Челябинская область</t>
  </si>
  <si>
    <t>Забайкальский край</t>
  </si>
  <si>
    <t>Ярославская область</t>
  </si>
  <si>
    <t>г. Москва</t>
  </si>
  <si>
    <t>г. Санкт-Петербург</t>
  </si>
  <si>
    <t>Еврейская автономная область</t>
  </si>
  <si>
    <t>Республика Крым</t>
  </si>
  <si>
    <t>Ненецкий автономный округ</t>
  </si>
  <si>
    <t>Ханты-Мансийский автономный округ - Югра</t>
  </si>
  <si>
    <t>Чукотский автономный округ</t>
  </si>
  <si>
    <t>Ямало-Ненецкий автономный округ</t>
  </si>
  <si>
    <t>ОО, находящиеся за пределами РФ</t>
  </si>
  <si>
    <t>г. Севастополь</t>
  </si>
  <si>
    <t>01</t>
  </si>
  <si>
    <t>02</t>
  </si>
  <si>
    <t>03</t>
  </si>
  <si>
    <t>04</t>
  </si>
  <si>
    <t>05</t>
  </si>
  <si>
    <t>06</t>
  </si>
  <si>
    <t>07</t>
  </si>
  <si>
    <t>08</t>
  </si>
  <si>
    <t>09</t>
  </si>
  <si>
    <t>10</t>
  </si>
  <si>
    <t>11</t>
  </si>
  <si>
    <t>12</t>
  </si>
  <si>
    <t>13</t>
  </si>
  <si>
    <t>14</t>
  </si>
  <si>
    <t>15</t>
  </si>
  <si>
    <t>16</t>
  </si>
  <si>
    <t>17</t>
  </si>
  <si>
    <t>18</t>
  </si>
  <si>
    <t>19</t>
  </si>
  <si>
    <t>20</t>
  </si>
  <si>
    <t>абвгдеёжзийклмнопрстуфхцчшщъыьэюяАБВГДЕЁЖЗИЙКЛМНОПРСТУФХЦЧШЩЪЫЬЭЮЯ</t>
  </si>
  <si>
    <t>версия 1.0</t>
  </si>
  <si>
    <t>Данная форма предназначена для работы в MS Excel 2003-2016 или OpenOffice</t>
  </si>
  <si>
    <t>В разделе "Мониторинг ДО" укажите информацию об образовательной организации.</t>
  </si>
  <si>
    <t>4. Раздел "Мониторинг ДО"</t>
  </si>
  <si>
    <t>Укажите логин Вашей образовательной организации. После указания логина поля "Код субъекта РФ" и "Субъект РФ" заполнятся автоматически.</t>
  </si>
  <si>
    <t>Перейдите в раздел "Мониторинг ДО" (ярлычки внизу экрана). Заполните все выделенные цветом ячейки в таблице.</t>
  </si>
  <si>
    <r>
      <t xml:space="preserve">Если красные надписи не исчезают или отчет не принимается системой, перечитайте еще раз инструкцию. Если Вы не нашли ошибку в своих действиях, напишите письмо на адрес </t>
    </r>
    <r>
      <rPr>
        <b/>
        <sz val="11"/>
        <color indexed="60"/>
        <rFont val="Arial"/>
        <family val="2"/>
        <charset val="204"/>
      </rPr>
      <t>helpfisoko@fioco.ru</t>
    </r>
  </si>
  <si>
    <t>тема: Мониторинг ДО &lt;логин&gt;</t>
  </si>
  <si>
    <t>21</t>
  </si>
  <si>
    <t>22</t>
  </si>
  <si>
    <t>23</t>
  </si>
  <si>
    <t>24</t>
  </si>
  <si>
    <t>25</t>
  </si>
  <si>
    <t>26</t>
  </si>
  <si>
    <t>27</t>
  </si>
  <si>
    <t>28</t>
  </si>
  <si>
    <t>29</t>
  </si>
  <si>
    <t>92</t>
  </si>
  <si>
    <t>90</t>
  </si>
  <si>
    <t>89</t>
  </si>
  <si>
    <t>87</t>
  </si>
  <si>
    <t>86</t>
  </si>
  <si>
    <t>83</t>
  </si>
  <si>
    <t>82</t>
  </si>
  <si>
    <t>79</t>
  </si>
  <si>
    <t>78</t>
  </si>
  <si>
    <t>77</t>
  </si>
  <si>
    <t>76</t>
  </si>
  <si>
    <t>75</t>
  </si>
  <si>
    <t>74</t>
  </si>
  <si>
    <t>73</t>
  </si>
  <si>
    <t>72</t>
  </si>
  <si>
    <t>71</t>
  </si>
  <si>
    <t>70</t>
  </si>
  <si>
    <t>69</t>
  </si>
  <si>
    <t>68</t>
  </si>
  <si>
    <t>67</t>
  </si>
  <si>
    <t>66</t>
  </si>
  <si>
    <t>65</t>
  </si>
  <si>
    <t>64</t>
  </si>
  <si>
    <t>63</t>
  </si>
  <si>
    <t>62</t>
  </si>
  <si>
    <t>61</t>
  </si>
  <si>
    <t>60</t>
  </si>
  <si>
    <t>59</t>
  </si>
  <si>
    <t>58</t>
  </si>
  <si>
    <t>57</t>
  </si>
  <si>
    <t>56</t>
  </si>
  <si>
    <t>55</t>
  </si>
  <si>
    <t>54</t>
  </si>
  <si>
    <t>53</t>
  </si>
  <si>
    <t>52</t>
  </si>
  <si>
    <t>51</t>
  </si>
  <si>
    <t>50</t>
  </si>
  <si>
    <t>49</t>
  </si>
  <si>
    <t>48</t>
  </si>
  <si>
    <t>47</t>
  </si>
  <si>
    <t>46</t>
  </si>
  <si>
    <t>45</t>
  </si>
  <si>
    <t>44</t>
  </si>
  <si>
    <t>43</t>
  </si>
  <si>
    <t>42</t>
  </si>
  <si>
    <t>41</t>
  </si>
  <si>
    <t>40</t>
  </si>
  <si>
    <t>39</t>
  </si>
  <si>
    <t>38</t>
  </si>
  <si>
    <t>37</t>
  </si>
  <si>
    <t>36</t>
  </si>
  <si>
    <t>35</t>
  </si>
  <si>
    <t>34</t>
  </si>
  <si>
    <t>33</t>
  </si>
  <si>
    <t>32</t>
  </si>
  <si>
    <t>31</t>
  </si>
  <si>
    <t>30</t>
  </si>
  <si>
    <t>4.4.</t>
  </si>
  <si>
    <t>5. Создание файла отчета при работе в MS Excel 2003-2016</t>
  </si>
  <si>
    <t>4.5.</t>
  </si>
  <si>
    <t>Укажите информацию о количестве обучающихся в каждой параллели.
Укажите информацию о количестве обучающихся на дистанционном обучении в каждой параллели.</t>
  </si>
  <si>
    <t>Количество учебных кабинетов</t>
  </si>
  <si>
    <t>Количество ноутбуков и планшетов в учреждении (суммарно)</t>
  </si>
  <si>
    <t xml:space="preserve">Количество Wi-Fi точек в здании </t>
  </si>
  <si>
    <t xml:space="preserve">Количество учебных кабинетов, оснащенных проекторами </t>
  </si>
  <si>
    <t>Российская электронная школа</t>
  </si>
  <si>
    <t>Московская электронная школа</t>
  </si>
  <si>
    <t>Мои достижения – онлайн сервис самоподготовки и самопроверки</t>
  </si>
  <si>
    <t>МосОбрТВ – московский образовательный интернет- теле- канал</t>
  </si>
  <si>
    <t>Медиатека Издательства «Просвещения»</t>
  </si>
  <si>
    <t>Олимпиум – платформа для проведения олимпиад и курсов</t>
  </si>
  <si>
    <t>Яндекс.Учебник</t>
  </si>
  <si>
    <t>Учи.ру – интерактивная образовательная онлайн-платформа</t>
  </si>
  <si>
    <t>Билет в будущее – тесты для определения профессии</t>
  </si>
  <si>
    <t>WorldSkills Russia</t>
  </si>
  <si>
    <t>Фоксфорд – онлайн-платформа образовательных курсов</t>
  </si>
  <si>
    <t>Якласс – цифровой образовательный ресурс для школ с множеством заданий и тестов</t>
  </si>
  <si>
    <t>Образовариум – интерактивная образовательная онлайн-платформа</t>
  </si>
  <si>
    <t>Lecta – образовательная онлайн-платформа</t>
  </si>
  <si>
    <t>Skyes (от Skyeng) – цифровая среда для изучения английского языка</t>
  </si>
  <si>
    <t>МЭО (мобильное электронное образование) – онлайн курсы</t>
  </si>
  <si>
    <t>Предложения Mail.ru Group по переводу учащихся на дистанционный формат обучения</t>
  </si>
  <si>
    <t>Skype – ресурс для проведения онлайн- видео- конференций</t>
  </si>
  <si>
    <t>Zoom – ресурс для проведения онлайн- видео- конференций</t>
  </si>
  <si>
    <t>Talky – ресурс для проведения онлайн- видео- конференций</t>
  </si>
  <si>
    <t>Videomost.com – ресурс для проведения онлайн- видео- конференций</t>
  </si>
  <si>
    <t>Webinar.ru – ресурс для проведения онлайн- видео- конференций</t>
  </si>
  <si>
    <t>Региональная платформа</t>
  </si>
  <si>
    <t>Укажите название (если выбрана "Региональная платформа") не более 255 символов</t>
  </si>
  <si>
    <t>Другой вариант</t>
  </si>
  <si>
    <t>Укажите название (если выбран "Другой вариант") не более 255 символов</t>
  </si>
  <si>
    <t>ФИО ответственного за организацию дистанционного обучения в образовательной организации</t>
  </si>
  <si>
    <t>Контактный телефон ответственного за организацию дистанционного обучения в образовательной организации</t>
  </si>
  <si>
    <t>Адрес электронной почты ответственного за организацию дистанционного обучения в образовательной организации</t>
  </si>
  <si>
    <t>Cifra.school</t>
  </si>
  <si>
    <t>Trueconf.ru</t>
  </si>
  <si>
    <t>Количество учебных кабинетов с камерой и микрофоном, которые направлены на доску на расстоянии не более 2 метров</t>
  </si>
  <si>
    <r>
      <t xml:space="preserve">Скорость Интернета, заявленная Интернет-провайдером (указанная в договоре с Интернет-провайдером) Мбит/с 
</t>
    </r>
    <r>
      <rPr>
        <b/>
        <i/>
        <sz val="11"/>
        <color theme="1"/>
        <rFont val="Calibri"/>
        <family val="2"/>
        <charset val="204"/>
        <scheme val="minor"/>
      </rPr>
      <t>Выберите вариант из выпадающего списка</t>
    </r>
  </si>
  <si>
    <t>до 25 Мбит/с</t>
  </si>
  <si>
    <t>26-50 Мбит/с</t>
  </si>
  <si>
    <t>51-100 Мбит/с</t>
  </si>
  <si>
    <t>более 100 Мбит/с</t>
  </si>
  <si>
    <r>
      <t xml:space="preserve">Используемые платформы/сервисы для дистанционного обучения на период действия временного порядка реализации образовательных программ НОО, ООО, СОО, СПО, ДОО  (укажите все используемые варианты)
</t>
    </r>
    <r>
      <rPr>
        <b/>
        <i/>
        <sz val="11"/>
        <color theme="1"/>
        <rFont val="Calibri"/>
        <family val="2"/>
        <charset val="204"/>
        <scheme val="minor"/>
      </rPr>
      <t>Выберите из выпадающего списка "да", если платформа используется</t>
    </r>
  </si>
  <si>
    <t>Количество учебных кабинетов, оснащенных видеокамерами или оборудованием с видеокамерами, позволяющими записывать видео и звук, с возможностью трансляции в сеть Интернет (без учета камер видеонаблюдения для обеспечения безопасности), для использования в дистанционном обучении</t>
  </si>
  <si>
    <t>Количество учебных кабинетов с СКС (структурированная кабельная сеть, локальная вычислительная сеть)</t>
  </si>
  <si>
    <r>
      <t xml:space="preserve">Наличие в школе ИТ специалиста, который обеспечивает работу оборудования, перечисленного в вопросах 33,34,35 (СКС, камеры и микрофоны, сервер)
</t>
    </r>
    <r>
      <rPr>
        <b/>
        <i/>
        <sz val="11"/>
        <color theme="1"/>
        <rFont val="Calibri"/>
        <family val="2"/>
        <charset val="204"/>
        <scheme val="minor"/>
      </rPr>
      <t>Выберите из выпадающего списка "да" или "нет"</t>
    </r>
  </si>
  <si>
    <r>
      <t xml:space="preserve">Наличие собственного сервера
</t>
    </r>
    <r>
      <rPr>
        <b/>
        <i/>
        <sz val="11"/>
        <color theme="1"/>
        <rFont val="Calibri"/>
        <family val="2"/>
        <charset val="204"/>
        <scheme val="minor"/>
      </rPr>
      <t>Выберите из выпадающего списка "да" или "нет"</t>
    </r>
  </si>
  <si>
    <t>Укажите информацию о количестве учебных кабинетов в ОО, ноутбуков и планшетов в учреждении. Если в ОО есть как ноутбуки, так и планшеты, необходимо указать их суммарное количество. Стационарные компьютеры в количестве не учитываются.</t>
  </si>
  <si>
    <t>Укажите количество учебных кабинетов, оснащенных видеокамерами или оборудованием с видеокамерами, позволяющими записывать видео и звук, с возможностью трансляции в сеть Интернет (без учета камер видеонаблюдения для обеспечения безопасности), для использования в дистанционном обучении.</t>
  </si>
  <si>
    <t>Заполните информацию о сотруднике, ответственном за организацию дистанционного обучения в образовательной организации, ФИО, контактный телефон и адрес электронной почты. Если ответственное за организацию дистанционного обучения лицо не назначено - укажите информацию о директоре ОО.</t>
  </si>
  <si>
    <t>Укажите количество учебных кабинетов с СКС (структурированная кабельная сеть, локальная вычислительная сеть)</t>
  </si>
  <si>
    <t>Укажите количество учебных кабинетов с камерой и микрофоном, которые направлены на доску на расстоянии не более 2 метров</t>
  </si>
  <si>
    <t>Укажите информацию о наличии собственного сервера</t>
  </si>
  <si>
    <t>Укажите информацию о наличии в школе ИТ специалиста, который обеспечивает работу оборудования (СКС, камеры и микрофоны, сервер)</t>
  </si>
  <si>
    <t>Мониторинг ДО на 13.04.2020</t>
  </si>
  <si>
    <t>37.1</t>
  </si>
  <si>
    <t>37.2</t>
  </si>
  <si>
    <t>37.3</t>
  </si>
  <si>
    <t>37.4</t>
  </si>
  <si>
    <t>37.5</t>
  </si>
  <si>
    <t>37.6</t>
  </si>
  <si>
    <t>37.7</t>
  </si>
  <si>
    <t>37.8</t>
  </si>
  <si>
    <t>37.9</t>
  </si>
  <si>
    <t>37.10</t>
  </si>
  <si>
    <t>37.11</t>
  </si>
  <si>
    <t>37.12</t>
  </si>
  <si>
    <t>37.13</t>
  </si>
  <si>
    <t>37.14</t>
  </si>
  <si>
    <t>37.15</t>
  </si>
  <si>
    <t>37.16</t>
  </si>
  <si>
    <t>37.17</t>
  </si>
  <si>
    <t>37.18</t>
  </si>
  <si>
    <t>37.19</t>
  </si>
  <si>
    <t>37.20</t>
  </si>
  <si>
    <t>37.21</t>
  </si>
  <si>
    <t>37.22</t>
  </si>
  <si>
    <t>37.23</t>
  </si>
  <si>
    <t>37.24</t>
  </si>
  <si>
    <t>37.25</t>
  </si>
  <si>
    <t>37.26</t>
  </si>
  <si>
    <t>37.27</t>
  </si>
  <si>
    <t>Укажите скорость Интернета, заявленную Интернет-провайдером (указанную в договоре с Интернет-провайдером) Мбит/с (выберите вариант из выпадающего списка).
Заполните информацию о количестве Wi-Fi точек в здании.</t>
  </si>
  <si>
    <t>4.6.</t>
  </si>
  <si>
    <t>4.7.</t>
  </si>
  <si>
    <t>4.8.</t>
  </si>
  <si>
    <t>4.9.</t>
  </si>
  <si>
    <t xml:space="preserve">4.10. </t>
  </si>
  <si>
    <t xml:space="preserve">4.11. </t>
  </si>
  <si>
    <t xml:space="preserve">4.12. </t>
  </si>
  <si>
    <t xml:space="preserve">4.13. </t>
  </si>
  <si>
    <t xml:space="preserve">4.14. </t>
  </si>
  <si>
    <r>
      <t xml:space="preserve">Дистанционное обучение не организовано
</t>
    </r>
    <r>
      <rPr>
        <b/>
        <i/>
        <sz val="11"/>
        <color theme="1"/>
        <rFont val="Calibri"/>
        <family val="2"/>
        <charset val="204"/>
        <scheme val="minor"/>
      </rPr>
      <t xml:space="preserve">Выберите из выпадающего списка причину, по которой </t>
    </r>
    <r>
      <rPr>
        <b/>
        <i/>
        <sz val="11"/>
        <color rgb="FFFF0000"/>
        <rFont val="Calibri"/>
        <family val="2"/>
        <charset val="204"/>
        <scheme val="minor"/>
      </rPr>
      <t>ДО не организовано</t>
    </r>
    <r>
      <rPr>
        <b/>
        <i/>
        <sz val="11"/>
        <color theme="1"/>
        <rFont val="Calibri"/>
        <family val="2"/>
        <charset val="204"/>
        <scheme val="minor"/>
      </rPr>
      <t xml:space="preserve"> (Заполняется </t>
    </r>
    <r>
      <rPr>
        <b/>
        <i/>
        <sz val="11"/>
        <color rgb="FFFF0000"/>
        <rFont val="Calibri"/>
        <family val="2"/>
        <charset val="204"/>
        <scheme val="minor"/>
      </rPr>
      <t>только если ДО не организовано</t>
    </r>
    <r>
      <rPr>
        <b/>
        <i/>
        <sz val="11"/>
        <color theme="1"/>
        <rFont val="Calibri"/>
        <family val="2"/>
        <charset val="204"/>
        <scheme val="minor"/>
      </rPr>
      <t>)</t>
    </r>
  </si>
  <si>
    <t>Укажите причину, по которой ДО не организовано (если выбран вариант "Другое") не более 255 символов</t>
  </si>
  <si>
    <t>Если в Вашей ОО дистанционное обучение не организовано, выберите в выпадающем списке в вопросе 37.27 (ДО не организовано) причину, по которой ДО в ОО не организовано. Если в выпадающем списке нет подходящей причины, выберите "другое" и укажите в строке ниже причину.</t>
  </si>
  <si>
    <r>
      <t xml:space="preserve">Отметьте все сервисы/платформы, на которых реализуется дистанционное обучение. Если в предложенном перечне данные сервисы/платформы отсутствуют, укажите "да" в ячейке "региональная платформа" (если она является таковой) или в ячейке "Другой вариант", в строке ниже укажите название сервиса/платформы. </t>
    </r>
    <r>
      <rPr>
        <sz val="11"/>
        <color rgb="FFFF0000"/>
        <rFont val="Arial"/>
        <family val="2"/>
        <charset val="204"/>
      </rPr>
      <t>Сервисы/платформы не указываются, если в ОО не организовано дистанционное обучение.</t>
    </r>
  </si>
  <si>
    <r>
      <t xml:space="preserve">Если в Вашей образовательной организации отсутствуют какие-либо классы необходимо отметить в количестве 0. </t>
    </r>
    <r>
      <rPr>
        <i/>
        <sz val="11"/>
        <rFont val="Arial"/>
        <family val="2"/>
        <charset val="204"/>
      </rPr>
      <t>Если в ОО не организовано дистанционное обучение, в строках "из них на дистанционном обучении" указываются 0, в соответствующем поле (вопрос 37.27) отмечается, по какой причине не организовано ДО.</t>
    </r>
  </si>
  <si>
    <t>sch053489</t>
  </si>
  <si>
    <t>МКОУ "Курахская СОШ- детский сад №1"</t>
  </si>
  <si>
    <t>нет</t>
  </si>
  <si>
    <t>да</t>
  </si>
  <si>
    <t>WhatsApp</t>
  </si>
  <si>
    <t>Амиргамзаева Валентина Рамазановна</t>
  </si>
  <si>
    <t>valiya479amirgamzaeva@inbox.ru</t>
  </si>
</sst>
</file>

<file path=xl/styles.xml><?xml version="1.0" encoding="utf-8"?>
<styleSheet xmlns="http://schemas.openxmlformats.org/spreadsheetml/2006/main" xmlns:mc="http://schemas.openxmlformats.org/markup-compatibility/2006" xmlns:x14ac="http://schemas.microsoft.com/office/spreadsheetml/2009/9/ac" mc:Ignorable="x14ac">
  <fonts count="42" x14ac:knownFonts="1">
    <font>
      <sz val="11"/>
      <color theme="1"/>
      <name val="Calibri"/>
      <family val="2"/>
      <charset val="204"/>
      <scheme val="minor"/>
    </font>
    <font>
      <b/>
      <sz val="11"/>
      <color theme="1"/>
      <name val="Calibri"/>
      <family val="2"/>
      <charset val="204"/>
      <scheme val="minor"/>
    </font>
    <font>
      <sz val="11"/>
      <color indexed="8"/>
      <name val="Calibri"/>
      <family val="2"/>
      <charset val="204"/>
    </font>
    <font>
      <sz val="11"/>
      <color indexed="8"/>
      <name val="Arial"/>
      <family val="2"/>
      <charset val="204"/>
    </font>
    <font>
      <sz val="10"/>
      <name val="Arial"/>
      <family val="2"/>
      <charset val="204"/>
    </font>
    <font>
      <sz val="12"/>
      <name val="Arial"/>
      <family val="2"/>
      <charset val="204"/>
    </font>
    <font>
      <b/>
      <sz val="14"/>
      <name val="Arial"/>
      <family val="2"/>
      <charset val="204"/>
    </font>
    <font>
      <sz val="10"/>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4"/>
      <name val="Arial"/>
      <family val="2"/>
      <charset val="204"/>
    </font>
    <font>
      <sz val="11"/>
      <name val="Arial"/>
      <family val="2"/>
      <charset val="204"/>
    </font>
    <font>
      <b/>
      <sz val="11"/>
      <color indexed="10"/>
      <name val="Arial"/>
      <family val="2"/>
      <charset val="204"/>
    </font>
    <font>
      <sz val="11"/>
      <color indexed="8"/>
      <name val="Calibri"/>
      <family val="2"/>
    </font>
    <font>
      <i/>
      <sz val="11"/>
      <name val="Arial"/>
      <family val="2"/>
      <charset val="204"/>
    </font>
    <font>
      <b/>
      <sz val="11"/>
      <name val="Arial"/>
      <family val="2"/>
      <charset val="204"/>
    </font>
    <font>
      <sz val="11"/>
      <color indexed="10"/>
      <name val="Arial"/>
      <family val="2"/>
      <charset val="204"/>
    </font>
    <font>
      <b/>
      <sz val="11"/>
      <color indexed="60"/>
      <name val="Arial"/>
      <family val="2"/>
      <charset val="204"/>
    </font>
    <font>
      <b/>
      <sz val="12"/>
      <color indexed="62"/>
      <name val="Arial"/>
      <family val="2"/>
      <charset val="204"/>
    </font>
    <font>
      <b/>
      <sz val="14"/>
      <color indexed="62"/>
      <name val="Arial"/>
      <family val="2"/>
      <charset val="204"/>
    </font>
    <font>
      <b/>
      <sz val="11"/>
      <color rgb="FFFF0000"/>
      <name val="Calibri"/>
      <family val="2"/>
      <charset val="204"/>
      <scheme val="minor"/>
    </font>
    <font>
      <b/>
      <sz val="14"/>
      <color rgb="FFFF0000"/>
      <name val="Calibri"/>
      <family val="2"/>
      <charset val="204"/>
      <scheme val="minor"/>
    </font>
    <font>
      <sz val="11"/>
      <color rgb="FFFF0000"/>
      <name val="Calibri"/>
      <family val="2"/>
      <charset val="204"/>
      <scheme val="minor"/>
    </font>
    <font>
      <i/>
      <sz val="11"/>
      <color theme="1"/>
      <name val="Calibri"/>
      <family val="2"/>
      <charset val="204"/>
      <scheme val="minor"/>
    </font>
    <font>
      <sz val="11"/>
      <color rgb="FF000000"/>
      <name val="Calibri"/>
      <family val="2"/>
      <charset val="204"/>
      <scheme val="minor"/>
    </font>
    <font>
      <b/>
      <i/>
      <sz val="11"/>
      <color theme="1"/>
      <name val="Calibri"/>
      <family val="2"/>
      <charset val="204"/>
      <scheme val="minor"/>
    </font>
    <font>
      <b/>
      <i/>
      <sz val="11"/>
      <color rgb="FFFF0000"/>
      <name val="Calibri"/>
      <family val="2"/>
      <charset val="204"/>
      <scheme val="minor"/>
    </font>
    <font>
      <sz val="11"/>
      <color rgb="FFFF0000"/>
      <name val="Arial"/>
      <family val="2"/>
      <charset val="204"/>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42"/>
        <bgColor indexed="64"/>
      </patternFill>
    </fill>
    <fill>
      <patternFill patternType="solid">
        <fgColor indexed="26"/>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64">
    <xf numFmtId="0" fontId="0" fillId="0" borderId="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7" borderId="3" applyNumberFormat="0" applyAlignment="0" applyProtection="0"/>
    <xf numFmtId="0" fontId="10" fillId="20" borderId="4" applyNumberFormat="0" applyAlignment="0" applyProtection="0"/>
    <xf numFmtId="0" fontId="11" fillId="20" borderId="3" applyNumberFormat="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21" borderId="9" applyNumberFormat="0" applyAlignment="0" applyProtection="0"/>
    <xf numFmtId="0" fontId="17" fillId="0" borderId="0" applyNumberFormat="0" applyFill="0" applyBorder="0" applyAlignment="0" applyProtection="0"/>
    <xf numFmtId="0" fontId="18" fillId="22" borderId="0" applyNumberFormat="0" applyBorder="0" applyAlignment="0" applyProtection="0"/>
    <xf numFmtId="0" fontId="4" fillId="0" borderId="0"/>
    <xf numFmtId="0" fontId="4" fillId="0" borderId="0"/>
    <xf numFmtId="0" fontId="7" fillId="0" borderId="0"/>
    <xf numFmtId="0" fontId="27" fillId="0" borderId="0"/>
    <xf numFmtId="0" fontId="19" fillId="3" borderId="0" applyNumberFormat="0" applyBorder="0" applyAlignment="0" applyProtection="0"/>
    <xf numFmtId="0" fontId="20" fillId="0" borderId="0" applyNumberFormat="0" applyFill="0" applyBorder="0" applyAlignment="0" applyProtection="0"/>
    <xf numFmtId="0" fontId="7" fillId="23" borderId="10" applyNumberFormat="0" applyFont="0" applyAlignment="0" applyProtection="0"/>
    <xf numFmtId="0" fontId="21" fillId="0" borderId="11"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cellStyleXfs>
  <cellXfs count="85">
    <xf numFmtId="0" fontId="0" fillId="0" borderId="0" xfId="0"/>
    <xf numFmtId="0" fontId="0" fillId="0" borderId="1" xfId="0" applyBorder="1"/>
    <xf numFmtId="0" fontId="0" fillId="0" borderId="1" xfId="0" applyBorder="1" applyAlignment="1">
      <alignment wrapText="1"/>
    </xf>
    <xf numFmtId="0" fontId="0" fillId="0" borderId="1" xfId="0" applyBorder="1" applyAlignment="1">
      <alignment horizontal="right" wrapText="1"/>
    </xf>
    <xf numFmtId="0" fontId="24" fillId="0" borderId="0" xfId="55" applyFont="1"/>
    <xf numFmtId="0" fontId="24" fillId="0" borderId="0" xfId="55" applyFont="1" applyProtection="1">
      <protection hidden="1"/>
    </xf>
    <xf numFmtId="0" fontId="4" fillId="0" borderId="0" xfId="55" applyFont="1" applyAlignment="1">
      <alignment horizontal="center" wrapText="1"/>
    </xf>
    <xf numFmtId="0" fontId="5" fillId="0" borderId="0" xfId="55" applyFont="1" applyAlignment="1">
      <alignment horizontal="left" wrapText="1"/>
    </xf>
    <xf numFmtId="0" fontId="24" fillId="0" borderId="0" xfId="55" applyFont="1" applyAlignment="1">
      <alignment horizontal="right" vertical="top"/>
    </xf>
    <xf numFmtId="0" fontId="24" fillId="0" borderId="0" xfId="55" applyFont="1" applyAlignment="1">
      <alignment wrapText="1"/>
    </xf>
    <xf numFmtId="0" fontId="24" fillId="0" borderId="0" xfId="55" applyFont="1" applyAlignment="1">
      <alignment vertical="top"/>
    </xf>
    <xf numFmtId="0" fontId="25" fillId="0" borderId="0" xfId="55" applyFont="1" applyAlignment="1">
      <alignment wrapText="1"/>
    </xf>
    <xf numFmtId="0" fontId="25" fillId="0" borderId="0" xfId="55" applyFont="1" applyAlignment="1">
      <alignment horizontal="left" vertical="top" wrapText="1"/>
    </xf>
    <xf numFmtId="0" fontId="5" fillId="0" borderId="0" xfId="55" applyFont="1" applyAlignment="1">
      <alignment horizontal="left"/>
    </xf>
    <xf numFmtId="16" fontId="25" fillId="0" borderId="0" xfId="55" applyNumberFormat="1" applyFont="1" applyAlignment="1">
      <alignment horizontal="right" vertical="top"/>
    </xf>
    <xf numFmtId="0" fontId="30" fillId="0" borderId="0" xfId="55" applyFont="1" applyAlignment="1">
      <alignment horizontal="left" vertical="top" wrapText="1"/>
    </xf>
    <xf numFmtId="0" fontId="25" fillId="0" borderId="0" xfId="55" applyFont="1" applyAlignment="1">
      <alignment vertical="top" wrapText="1"/>
    </xf>
    <xf numFmtId="0" fontId="25" fillId="0" borderId="0" xfId="55" applyFont="1" applyAlignment="1" applyProtection="1">
      <alignment vertical="top" wrapText="1"/>
    </xf>
    <xf numFmtId="0" fontId="25" fillId="0" borderId="0" xfId="55" applyFont="1" applyAlignment="1">
      <alignment horizontal="right" vertical="top" wrapText="1"/>
    </xf>
    <xf numFmtId="49" fontId="25" fillId="0" borderId="0" xfId="55" applyNumberFormat="1" applyFont="1" applyAlignment="1" applyProtection="1">
      <alignment horizontal="right" vertical="top"/>
    </xf>
    <xf numFmtId="0" fontId="29" fillId="0" borderId="0" xfId="55" applyFont="1" applyAlignment="1">
      <alignment wrapText="1"/>
    </xf>
    <xf numFmtId="0" fontId="25" fillId="0" borderId="0" xfId="55" applyFont="1" applyAlignment="1">
      <alignment horizontal="left" wrapText="1" indent="2"/>
    </xf>
    <xf numFmtId="0" fontId="32" fillId="0" borderId="0" xfId="55" applyFont="1" applyAlignment="1">
      <alignment horizontal="left"/>
    </xf>
    <xf numFmtId="0" fontId="24" fillId="24" borderId="1" xfId="55" applyFont="1" applyFill="1" applyBorder="1"/>
    <xf numFmtId="16" fontId="33" fillId="0" borderId="0" xfId="55" applyNumberFormat="1" applyFont="1" applyAlignment="1">
      <alignment horizontal="left" vertical="top"/>
    </xf>
    <xf numFmtId="0" fontId="31" fillId="0" borderId="0" xfId="55" applyFont="1" applyAlignment="1">
      <alignment wrapText="1"/>
    </xf>
    <xf numFmtId="0" fontId="6" fillId="0" borderId="0" xfId="55" applyFont="1" applyAlignment="1" applyProtection="1">
      <alignment horizontal="left" vertical="center"/>
      <protection hidden="1"/>
    </xf>
    <xf numFmtId="0" fontId="25" fillId="0" borderId="0" xfId="55" applyFont="1" applyAlignment="1">
      <alignment vertical="center" wrapText="1"/>
    </xf>
    <xf numFmtId="0" fontId="3" fillId="0" borderId="12" xfId="55" applyFont="1" applyBorder="1" applyAlignment="1">
      <alignment horizontal="left" vertical="top" wrapText="1"/>
    </xf>
    <xf numFmtId="0" fontId="25" fillId="0" borderId="13" xfId="55" applyFont="1" applyBorder="1" applyAlignment="1">
      <alignment horizontal="left" vertical="top" wrapText="1" indent="3"/>
    </xf>
    <xf numFmtId="0" fontId="25" fillId="0" borderId="14" xfId="55" applyFont="1" applyBorder="1" applyAlignment="1">
      <alignment horizontal="left" vertical="top" wrapText="1" indent="3"/>
    </xf>
    <xf numFmtId="16" fontId="25" fillId="0" borderId="0" xfId="55" applyNumberFormat="1" applyFont="1" applyAlignment="1" applyProtection="1">
      <alignment horizontal="right" vertical="top"/>
      <protection hidden="1"/>
    </xf>
    <xf numFmtId="0" fontId="29" fillId="0" borderId="0" xfId="55" applyFont="1" applyAlignment="1" applyProtection="1">
      <alignment vertical="top" wrapText="1"/>
      <protection hidden="1"/>
    </xf>
    <xf numFmtId="0" fontId="25" fillId="0" borderId="0" xfId="55" applyFont="1" applyAlignment="1" applyProtection="1">
      <alignment vertical="top" wrapText="1"/>
      <protection hidden="1"/>
    </xf>
    <xf numFmtId="49" fontId="25" fillId="0" borderId="0" xfId="55" applyNumberFormat="1" applyFont="1" applyAlignment="1" applyProtection="1">
      <alignment horizontal="left" vertical="top" wrapText="1"/>
      <protection hidden="1"/>
    </xf>
    <xf numFmtId="0" fontId="25" fillId="0" borderId="0" xfId="56" applyFont="1" applyAlignment="1" applyProtection="1">
      <alignment wrapText="1"/>
      <protection hidden="1"/>
    </xf>
    <xf numFmtId="49" fontId="25" fillId="0" borderId="0" xfId="55" applyNumberFormat="1" applyFont="1" applyAlignment="1" applyProtection="1">
      <alignment horizontal="right" vertical="top"/>
      <protection hidden="1"/>
    </xf>
    <xf numFmtId="0" fontId="25" fillId="0" borderId="0" xfId="55" applyFont="1" applyAlignment="1" applyProtection="1">
      <alignment horizontal="left" vertical="top" wrapText="1"/>
      <protection hidden="1"/>
    </xf>
    <xf numFmtId="0" fontId="7" fillId="0" borderId="0" xfId="56" applyAlignment="1" applyProtection="1">
      <alignment vertical="top"/>
      <protection hidden="1"/>
    </xf>
    <xf numFmtId="0" fontId="7" fillId="0" borderId="0" xfId="56" applyAlignment="1" applyProtection="1">
      <protection hidden="1"/>
    </xf>
    <xf numFmtId="49" fontId="25" fillId="0" borderId="0" xfId="55" applyNumberFormat="1" applyFont="1" applyAlignment="1" applyProtection="1">
      <alignment horizontal="left" wrapText="1"/>
      <protection hidden="1"/>
    </xf>
    <xf numFmtId="0" fontId="32" fillId="0" borderId="0" xfId="55" applyFont="1" applyAlignment="1" applyProtection="1">
      <alignment horizontal="left" vertical="top"/>
      <protection hidden="1"/>
    </xf>
    <xf numFmtId="0" fontId="25" fillId="0" borderId="0" xfId="55" applyNumberFormat="1" applyFont="1" applyAlignment="1">
      <alignment wrapText="1"/>
    </xf>
    <xf numFmtId="0" fontId="27" fillId="0" borderId="0" xfId="57"/>
    <xf numFmtId="0" fontId="27" fillId="0" borderId="0" xfId="57" applyAlignment="1">
      <alignment wrapText="1"/>
    </xf>
    <xf numFmtId="0" fontId="7" fillId="0" borderId="0" xfId="56" applyFont="1" applyAlignment="1" applyProtection="1">
      <alignment vertical="center"/>
      <protection hidden="1"/>
    </xf>
    <xf numFmtId="0" fontId="0" fillId="0" borderId="0" xfId="0" applyAlignment="1">
      <alignment vertical="center"/>
    </xf>
    <xf numFmtId="0" fontId="0" fillId="0" borderId="0" xfId="0" applyAlignment="1">
      <alignment wrapText="1"/>
    </xf>
    <xf numFmtId="0" fontId="25" fillId="0" borderId="0" xfId="0" applyFont="1" applyAlignment="1">
      <alignment wrapText="1"/>
    </xf>
    <xf numFmtId="0" fontId="0" fillId="25" borderId="1" xfId="0" applyFill="1" applyBorder="1"/>
    <xf numFmtId="0" fontId="34" fillId="0" borderId="0" xfId="0" applyFont="1"/>
    <xf numFmtId="0" fontId="0" fillId="0" borderId="1" xfId="0" applyBorder="1" applyProtection="1">
      <protection hidden="1"/>
    </xf>
    <xf numFmtId="0" fontId="0" fillId="0" borderId="1" xfId="0" applyBorder="1" applyProtection="1">
      <protection locked="0"/>
    </xf>
    <xf numFmtId="0" fontId="1" fillId="0" borderId="2" xfId="0" applyFont="1" applyBorder="1" applyAlignment="1">
      <alignment horizontal="center" vertical="center" wrapText="1"/>
    </xf>
    <xf numFmtId="49" fontId="0" fillId="0" borderId="0" xfId="0" applyNumberFormat="1"/>
    <xf numFmtId="0" fontId="0" fillId="0" borderId="0" xfId="0" applyProtection="1">
      <protection hidden="1"/>
    </xf>
    <xf numFmtId="0" fontId="35" fillId="0" borderId="0" xfId="0" applyFont="1" applyAlignment="1" applyProtection="1">
      <alignment vertical="center"/>
      <protection hidden="1"/>
    </xf>
    <xf numFmtId="0" fontId="36" fillId="0" borderId="0" xfId="0" applyFont="1"/>
    <xf numFmtId="0" fontId="0" fillId="0" borderId="1" xfId="0" applyBorder="1" applyAlignment="1" applyProtection="1">
      <alignment wrapText="1"/>
      <protection hidden="1"/>
    </xf>
    <xf numFmtId="0" fontId="0" fillId="0" borderId="1" xfId="0" applyFont="1" applyBorder="1" applyProtection="1">
      <protection locked="0" hidden="1"/>
    </xf>
    <xf numFmtId="0" fontId="0" fillId="0" borderId="1" xfId="0" applyBorder="1" applyAlignment="1" applyProtection="1">
      <alignment horizontal="left" wrapText="1"/>
      <protection hidden="1"/>
    </xf>
    <xf numFmtId="0" fontId="0" fillId="0" borderId="1" xfId="0" applyFont="1" applyBorder="1" applyAlignment="1" applyProtection="1">
      <alignment horizontal="left" wrapText="1"/>
      <protection hidden="1"/>
    </xf>
    <xf numFmtId="0" fontId="38" fillId="0" borderId="1" xfId="0" applyFont="1" applyBorder="1" applyAlignment="1" applyProtection="1">
      <alignment wrapText="1"/>
      <protection hidden="1"/>
    </xf>
    <xf numFmtId="0" fontId="0" fillId="0" borderId="16" xfId="0" applyFont="1" applyBorder="1" applyProtection="1">
      <protection locked="0" hidden="1"/>
    </xf>
    <xf numFmtId="0" fontId="38" fillId="0" borderId="1" xfId="0" applyFont="1" applyBorder="1" applyProtection="1">
      <protection hidden="1"/>
    </xf>
    <xf numFmtId="0" fontId="0" fillId="0" borderId="18" xfId="0" applyFont="1" applyFill="1" applyBorder="1" applyAlignment="1" applyProtection="1">
      <alignment horizontal="left" wrapText="1"/>
      <protection hidden="1"/>
    </xf>
    <xf numFmtId="0" fontId="0" fillId="0" borderId="1" xfId="0" applyFont="1" applyFill="1" applyBorder="1" applyAlignment="1" applyProtection="1">
      <alignment horizontal="left" wrapText="1"/>
      <protection hidden="1"/>
    </xf>
    <xf numFmtId="0" fontId="0" fillId="0" borderId="1" xfId="0" applyBorder="1" applyProtection="1">
      <protection locked="0" hidden="1"/>
    </xf>
    <xf numFmtId="0" fontId="0" fillId="0" borderId="19" xfId="0" applyFill="1" applyBorder="1" applyAlignment="1" applyProtection="1">
      <alignment horizontal="left" wrapText="1"/>
      <protection hidden="1"/>
    </xf>
    <xf numFmtId="0" fontId="0" fillId="0" borderId="1" xfId="0" applyFont="1" applyBorder="1" applyAlignment="1" applyProtection="1">
      <alignment vertical="top" wrapText="1"/>
      <protection hidden="1"/>
    </xf>
    <xf numFmtId="0" fontId="0" fillId="0" borderId="16" xfId="0" applyBorder="1" applyProtection="1">
      <protection locked="0" hidden="1"/>
    </xf>
    <xf numFmtId="0" fontId="0" fillId="27" borderId="0" xfId="0" applyFont="1" applyFill="1"/>
    <xf numFmtId="0" fontId="38" fillId="0" borderId="18" xfId="0" applyFont="1" applyBorder="1" applyAlignment="1" applyProtection="1">
      <alignment wrapText="1"/>
      <protection hidden="1"/>
    </xf>
    <xf numFmtId="0" fontId="37" fillId="0" borderId="19" xfId="0" applyFont="1" applyFill="1" applyBorder="1" applyAlignment="1" applyProtection="1">
      <alignment horizontal="right" wrapText="1"/>
      <protection hidden="1"/>
    </xf>
    <xf numFmtId="0" fontId="37" fillId="0" borderId="1" xfId="0" applyFont="1" applyFill="1" applyBorder="1" applyAlignment="1" applyProtection="1">
      <alignment horizontal="right" wrapText="1"/>
      <protection hidden="1"/>
    </xf>
    <xf numFmtId="0" fontId="0" fillId="0" borderId="1" xfId="0" applyBorder="1" applyAlignment="1">
      <alignment horizontal="center"/>
    </xf>
    <xf numFmtId="0" fontId="4" fillId="26" borderId="15" xfId="56" applyFont="1" applyFill="1" applyBorder="1" applyAlignment="1" applyProtection="1">
      <alignment horizontal="center" vertical="center" wrapText="1"/>
      <protection hidden="1"/>
    </xf>
    <xf numFmtId="0" fontId="4" fillId="26" borderId="16" xfId="56" applyFont="1" applyFill="1" applyBorder="1" applyAlignment="1" applyProtection="1">
      <alignment horizontal="center" vertical="center" wrapText="1"/>
      <protection hidden="1"/>
    </xf>
    <xf numFmtId="0" fontId="32" fillId="0" borderId="0" xfId="56" applyFont="1" applyBorder="1" applyAlignment="1" applyProtection="1">
      <alignment horizontal="center" vertical="center" wrapText="1"/>
      <protection hidden="1"/>
    </xf>
    <xf numFmtId="0" fontId="25" fillId="0" borderId="0" xfId="55" applyFont="1" applyAlignment="1">
      <alignment horizontal="left" wrapText="1"/>
    </xf>
    <xf numFmtId="0" fontId="0" fillId="0" borderId="1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34" fillId="0" borderId="2" xfId="0" applyFont="1" applyBorder="1" applyAlignment="1">
      <alignment horizontal="center" vertical="center"/>
    </xf>
    <xf numFmtId="0" fontId="37" fillId="0" borderId="17" xfId="0" applyFont="1" applyBorder="1" applyAlignment="1" applyProtection="1">
      <alignment horizontal="center" vertical="center" wrapText="1"/>
      <protection hidden="1"/>
    </xf>
    <xf numFmtId="0" fontId="37" fillId="0" borderId="16" xfId="0" applyFont="1" applyBorder="1" applyAlignment="1" applyProtection="1">
      <alignment horizontal="center" vertical="center" wrapText="1"/>
      <protection hidden="1"/>
    </xf>
  </cellXfs>
  <cellStyles count="64">
    <cellStyle name="20% - Акцент1" xfId="1"/>
    <cellStyle name="20% - Акцент1 2" xfId="2"/>
    <cellStyle name="20% - Акцент2" xfId="3"/>
    <cellStyle name="20% - Акцент2 2" xfId="4"/>
    <cellStyle name="20% - Акцент3" xfId="5"/>
    <cellStyle name="20% - Акцент3 2" xfId="6"/>
    <cellStyle name="20% - Акцент4" xfId="7"/>
    <cellStyle name="20% - Акцент4 2" xfId="8"/>
    <cellStyle name="20% - Акцент5" xfId="9"/>
    <cellStyle name="20% - Акцент5 2" xfId="10"/>
    <cellStyle name="20% - Акцент6" xfId="11"/>
    <cellStyle name="20% - Акцент6 2" xfId="12"/>
    <cellStyle name="40% - Акцент1" xfId="13"/>
    <cellStyle name="40% - Акцент1 2" xfId="14"/>
    <cellStyle name="40% - Акцент2" xfId="15"/>
    <cellStyle name="40% - Акцент2 2" xfId="16"/>
    <cellStyle name="40% - Акцент3" xfId="17"/>
    <cellStyle name="40% - Акцент3 2" xfId="18"/>
    <cellStyle name="40% - Акцент4" xfId="19"/>
    <cellStyle name="40% - Акцент4 2" xfId="20"/>
    <cellStyle name="40% - Акцент5" xfId="21"/>
    <cellStyle name="40% - Акцент5 2" xfId="22"/>
    <cellStyle name="40% - Акцент6" xfId="23"/>
    <cellStyle name="40% - Акцент6 2" xfId="24"/>
    <cellStyle name="60% - Акцент1" xfId="25"/>
    <cellStyle name="60% - Акцент1 2" xfId="26"/>
    <cellStyle name="60% - Акцент2" xfId="27"/>
    <cellStyle name="60% - Акцент2 2" xfId="28"/>
    <cellStyle name="60% - Акцент3" xfId="29"/>
    <cellStyle name="60% - Акцент3 2" xfId="30"/>
    <cellStyle name="60% - Акцент4" xfId="31"/>
    <cellStyle name="60% - Акцент4 2" xfId="32"/>
    <cellStyle name="60% - Акцент5" xfId="33"/>
    <cellStyle name="60% - Акцент5 2" xfId="34"/>
    <cellStyle name="60% - Акцент6" xfId="35"/>
    <cellStyle name="60% - Акцент6 2" xfId="36"/>
    <cellStyle name="Акцент1 2" xfId="37"/>
    <cellStyle name="Акцент2 2" xfId="38"/>
    <cellStyle name="Акцент3 2" xfId="39"/>
    <cellStyle name="Акцент4 2" xfId="40"/>
    <cellStyle name="Акцент5 2" xfId="41"/>
    <cellStyle name="Акцент6 2" xfId="42"/>
    <cellStyle name="Ввод  2" xfId="43"/>
    <cellStyle name="Вывод 2" xfId="44"/>
    <cellStyle name="Вычисление 2" xfId="45"/>
    <cellStyle name="Заголовок 1 2" xfId="46"/>
    <cellStyle name="Заголовок 2 2" xfId="47"/>
    <cellStyle name="Заголовок 3 2" xfId="48"/>
    <cellStyle name="Заголовок 4 2" xfId="49"/>
    <cellStyle name="Итог 2" xfId="50"/>
    <cellStyle name="Контрольная ячейка 2" xfId="51"/>
    <cellStyle name="Название 2" xfId="52"/>
    <cellStyle name="Нейтральный 2" xfId="53"/>
    <cellStyle name="Обычный" xfId="0" builtinId="0"/>
    <cellStyle name="Обычный 2" xfId="54"/>
    <cellStyle name="Обычный_dr5m_form22EX03" xfId="55"/>
    <cellStyle name="Обычный_Инструкция" xfId="56"/>
    <cellStyle name="Обычный_Лист1" xfId="57"/>
    <cellStyle name="Плохой 2" xfId="58"/>
    <cellStyle name="Пояснение 2" xfId="59"/>
    <cellStyle name="Примечание 2" xfId="60"/>
    <cellStyle name="Связанная ячейка 2" xfId="61"/>
    <cellStyle name="Текст предупреждения 2" xfId="62"/>
    <cellStyle name="Хороший 2" xfId="63"/>
  </cellStyles>
  <dxfs count="11">
    <dxf>
      <font>
        <color rgb="FF339966"/>
      </font>
    </dxf>
    <dxf>
      <fill>
        <patternFill patternType="none">
          <bgColor auto="1"/>
        </patternFill>
      </fill>
    </dxf>
    <dxf>
      <fill>
        <patternFill>
          <bgColor rgb="FFCCFFFF"/>
        </patternFill>
      </fill>
    </dxf>
    <dxf>
      <fill>
        <patternFill>
          <bgColor rgb="FFCCFFCC"/>
        </patternFill>
      </fill>
    </dxf>
    <dxf>
      <fill>
        <patternFill>
          <bgColor rgb="FFCCFFFF"/>
        </patternFill>
      </fill>
    </dxf>
    <dxf>
      <fill>
        <patternFill>
          <bgColor rgb="FFCCFFCC"/>
        </patternFill>
      </fill>
    </dxf>
    <dxf>
      <fill>
        <patternFill>
          <bgColor rgb="FFCCFFFF"/>
        </patternFill>
      </fill>
    </dxf>
    <dxf>
      <fill>
        <patternFill>
          <bgColor rgb="FFCCFFFF"/>
        </patternFill>
      </fill>
    </dxf>
    <dxf>
      <font>
        <color rgb="FF339966"/>
      </font>
    </dxf>
    <dxf>
      <fill>
        <patternFill>
          <bgColor rgb="FFCCFFFF"/>
        </patternFill>
      </fill>
    </dxf>
    <dxf>
      <fill>
        <patternFill>
          <bgColor indexed="42"/>
        </patternFill>
      </fill>
    </dxf>
  </dxfs>
  <tableStyles count="0" defaultTableStyle="TableStyleMedium2" defaultPivotStyle="PivotStyleMedium9"/>
  <colors>
    <mruColors>
      <color rgb="FFCCFFFF"/>
      <color rgb="FF3399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171450</xdr:colOff>
      <xdr:row>50</xdr:row>
      <xdr:rowOff>57150</xdr:rowOff>
    </xdr:from>
    <xdr:to>
      <xdr:col>1</xdr:col>
      <xdr:colOff>4819650</xdr:colOff>
      <xdr:row>51</xdr:row>
      <xdr:rowOff>0</xdr:rowOff>
    </xdr:to>
    <xdr:pic>
      <xdr:nvPicPr>
        <xdr:cNvPr id="2" name="Picture 8"/>
        <xdr:cNvPicPr>
          <a:picLocks noChangeAspect="1" noChangeArrowheads="1"/>
        </xdr:cNvPicPr>
      </xdr:nvPicPr>
      <xdr:blipFill>
        <a:blip xmlns:r="http://schemas.openxmlformats.org/officeDocument/2006/relationships" r:embed="rId1" cstate="print"/>
        <a:srcRect b="8054"/>
        <a:stretch>
          <a:fillRect/>
        </a:stretch>
      </xdr:blipFill>
      <xdr:spPr bwMode="auto">
        <a:xfrm>
          <a:off x="1133475" y="18307050"/>
          <a:ext cx="4648200" cy="1314450"/>
        </a:xfrm>
        <a:prstGeom prst="rect">
          <a:avLst/>
        </a:prstGeom>
        <a:noFill/>
        <a:ln w="9525">
          <a:noFill/>
          <a:miter lim="800000"/>
          <a:headEnd/>
          <a:tailEnd/>
        </a:ln>
      </xdr:spPr>
    </xdr:pic>
    <xdr:clientData/>
  </xdr:twoCellAnchor>
  <xdr:twoCellAnchor>
    <xdr:from>
      <xdr:col>1</xdr:col>
      <xdr:colOff>142875</xdr:colOff>
      <xdr:row>62</xdr:row>
      <xdr:rowOff>66675</xdr:rowOff>
    </xdr:from>
    <xdr:to>
      <xdr:col>1</xdr:col>
      <xdr:colOff>3848100</xdr:colOff>
      <xdr:row>62</xdr:row>
      <xdr:rowOff>2781300</xdr:rowOff>
    </xdr:to>
    <xdr:pic>
      <xdr:nvPicPr>
        <xdr:cNvPr id="3" name="Picture 2" descr="опенофис1"/>
        <xdr:cNvPicPr>
          <a:picLocks noChangeAspect="1" noChangeArrowheads="1"/>
        </xdr:cNvPicPr>
      </xdr:nvPicPr>
      <xdr:blipFill>
        <a:blip xmlns:r="http://schemas.openxmlformats.org/officeDocument/2006/relationships" r:embed="rId2" cstate="print"/>
        <a:srcRect/>
        <a:stretch>
          <a:fillRect/>
        </a:stretch>
      </xdr:blipFill>
      <xdr:spPr bwMode="auto">
        <a:xfrm>
          <a:off x="1104900" y="26984325"/>
          <a:ext cx="3705225" cy="2714625"/>
        </a:xfrm>
        <a:prstGeom prst="rect">
          <a:avLst/>
        </a:prstGeom>
        <a:noFill/>
        <a:ln w="9525">
          <a:noFill/>
          <a:miter lim="800000"/>
          <a:headEnd/>
          <a:tailEnd/>
        </a:ln>
      </xdr:spPr>
    </xdr:pic>
    <xdr:clientData/>
  </xdr:twoCellAnchor>
  <xdr:twoCellAnchor>
    <xdr:from>
      <xdr:col>1</xdr:col>
      <xdr:colOff>19050</xdr:colOff>
      <xdr:row>66</xdr:row>
      <xdr:rowOff>38100</xdr:rowOff>
    </xdr:from>
    <xdr:to>
      <xdr:col>1</xdr:col>
      <xdr:colOff>4619625</xdr:colOff>
      <xdr:row>66</xdr:row>
      <xdr:rowOff>1524000</xdr:rowOff>
    </xdr:to>
    <xdr:pic>
      <xdr:nvPicPr>
        <xdr:cNvPr id="4" name="Picture 3" descr="опенофис2"/>
        <xdr:cNvPicPr>
          <a:picLocks noChangeAspect="1" noChangeArrowheads="1"/>
        </xdr:cNvPicPr>
      </xdr:nvPicPr>
      <xdr:blipFill>
        <a:blip xmlns:r="http://schemas.openxmlformats.org/officeDocument/2006/relationships" r:embed="rId3" cstate="print"/>
        <a:srcRect/>
        <a:stretch>
          <a:fillRect/>
        </a:stretch>
      </xdr:blipFill>
      <xdr:spPr bwMode="auto">
        <a:xfrm>
          <a:off x="981075" y="31251525"/>
          <a:ext cx="4600575" cy="14859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topLeftCell="A13" workbookViewId="0">
      <selection activeCell="A3" sqref="A3"/>
    </sheetView>
  </sheetViews>
  <sheetFormatPr defaultRowHeight="15" x14ac:dyDescent="0.25"/>
  <cols>
    <col min="1" max="1" width="14.42578125" customWidth="1"/>
    <col min="2" max="2" width="73" customWidth="1"/>
    <col min="3" max="4" width="4.42578125" customWidth="1"/>
    <col min="5" max="10" width="8.5703125" customWidth="1"/>
    <col min="257" max="257" width="14.42578125" customWidth="1"/>
    <col min="258" max="258" width="73" customWidth="1"/>
    <col min="259" max="260" width="4.42578125" customWidth="1"/>
    <col min="261" max="266" width="8.5703125" customWidth="1"/>
    <col min="513" max="513" width="14.42578125" customWidth="1"/>
    <col min="514" max="514" width="73" customWidth="1"/>
    <col min="515" max="516" width="4.42578125" customWidth="1"/>
    <col min="517" max="522" width="8.5703125" customWidth="1"/>
    <col min="769" max="769" width="14.42578125" customWidth="1"/>
    <col min="770" max="770" width="73" customWidth="1"/>
    <col min="771" max="772" width="4.42578125" customWidth="1"/>
    <col min="773" max="778" width="8.5703125" customWidth="1"/>
    <col min="1025" max="1025" width="14.42578125" customWidth="1"/>
    <col min="1026" max="1026" width="73" customWidth="1"/>
    <col min="1027" max="1028" width="4.42578125" customWidth="1"/>
    <col min="1029" max="1034" width="8.5703125" customWidth="1"/>
    <col min="1281" max="1281" width="14.42578125" customWidth="1"/>
    <col min="1282" max="1282" width="73" customWidth="1"/>
    <col min="1283" max="1284" width="4.42578125" customWidth="1"/>
    <col min="1285" max="1290" width="8.5703125" customWidth="1"/>
    <col min="1537" max="1537" width="14.42578125" customWidth="1"/>
    <col min="1538" max="1538" width="73" customWidth="1"/>
    <col min="1539" max="1540" width="4.42578125" customWidth="1"/>
    <col min="1541" max="1546" width="8.5703125" customWidth="1"/>
    <col min="1793" max="1793" width="14.42578125" customWidth="1"/>
    <col min="1794" max="1794" width="73" customWidth="1"/>
    <col min="1795" max="1796" width="4.42578125" customWidth="1"/>
    <col min="1797" max="1802" width="8.5703125" customWidth="1"/>
    <col min="2049" max="2049" width="14.42578125" customWidth="1"/>
    <col min="2050" max="2050" width="73" customWidth="1"/>
    <col min="2051" max="2052" width="4.42578125" customWidth="1"/>
    <col min="2053" max="2058" width="8.5703125" customWidth="1"/>
    <col min="2305" max="2305" width="14.42578125" customWidth="1"/>
    <col min="2306" max="2306" width="73" customWidth="1"/>
    <col min="2307" max="2308" width="4.42578125" customWidth="1"/>
    <col min="2309" max="2314" width="8.5703125" customWidth="1"/>
    <col min="2561" max="2561" width="14.42578125" customWidth="1"/>
    <col min="2562" max="2562" width="73" customWidth="1"/>
    <col min="2563" max="2564" width="4.42578125" customWidth="1"/>
    <col min="2565" max="2570" width="8.5703125" customWidth="1"/>
    <col min="2817" max="2817" width="14.42578125" customWidth="1"/>
    <col min="2818" max="2818" width="73" customWidth="1"/>
    <col min="2819" max="2820" width="4.42578125" customWidth="1"/>
    <col min="2821" max="2826" width="8.5703125" customWidth="1"/>
    <col min="3073" max="3073" width="14.42578125" customWidth="1"/>
    <col min="3074" max="3074" width="73" customWidth="1"/>
    <col min="3075" max="3076" width="4.42578125" customWidth="1"/>
    <col min="3077" max="3082" width="8.5703125" customWidth="1"/>
    <col min="3329" max="3329" width="14.42578125" customWidth="1"/>
    <col min="3330" max="3330" width="73" customWidth="1"/>
    <col min="3331" max="3332" width="4.42578125" customWidth="1"/>
    <col min="3333" max="3338" width="8.5703125" customWidth="1"/>
    <col min="3585" max="3585" width="14.42578125" customWidth="1"/>
    <col min="3586" max="3586" width="73" customWidth="1"/>
    <col min="3587" max="3588" width="4.42578125" customWidth="1"/>
    <col min="3589" max="3594" width="8.5703125" customWidth="1"/>
    <col min="3841" max="3841" width="14.42578125" customWidth="1"/>
    <col min="3842" max="3842" width="73" customWidth="1"/>
    <col min="3843" max="3844" width="4.42578125" customWidth="1"/>
    <col min="3845" max="3850" width="8.5703125" customWidth="1"/>
    <col min="4097" max="4097" width="14.42578125" customWidth="1"/>
    <col min="4098" max="4098" width="73" customWidth="1"/>
    <col min="4099" max="4100" width="4.42578125" customWidth="1"/>
    <col min="4101" max="4106" width="8.5703125" customWidth="1"/>
    <col min="4353" max="4353" width="14.42578125" customWidth="1"/>
    <col min="4354" max="4354" width="73" customWidth="1"/>
    <col min="4355" max="4356" width="4.42578125" customWidth="1"/>
    <col min="4357" max="4362" width="8.5703125" customWidth="1"/>
    <col min="4609" max="4609" width="14.42578125" customWidth="1"/>
    <col min="4610" max="4610" width="73" customWidth="1"/>
    <col min="4611" max="4612" width="4.42578125" customWidth="1"/>
    <col min="4613" max="4618" width="8.5703125" customWidth="1"/>
    <col min="4865" max="4865" width="14.42578125" customWidth="1"/>
    <col min="4866" max="4866" width="73" customWidth="1"/>
    <col min="4867" max="4868" width="4.42578125" customWidth="1"/>
    <col min="4869" max="4874" width="8.5703125" customWidth="1"/>
    <col min="5121" max="5121" width="14.42578125" customWidth="1"/>
    <col min="5122" max="5122" width="73" customWidth="1"/>
    <col min="5123" max="5124" width="4.42578125" customWidth="1"/>
    <col min="5125" max="5130" width="8.5703125" customWidth="1"/>
    <col min="5377" max="5377" width="14.42578125" customWidth="1"/>
    <col min="5378" max="5378" width="73" customWidth="1"/>
    <col min="5379" max="5380" width="4.42578125" customWidth="1"/>
    <col min="5381" max="5386" width="8.5703125" customWidth="1"/>
    <col min="5633" max="5633" width="14.42578125" customWidth="1"/>
    <col min="5634" max="5634" width="73" customWidth="1"/>
    <col min="5635" max="5636" width="4.42578125" customWidth="1"/>
    <col min="5637" max="5642" width="8.5703125" customWidth="1"/>
    <col min="5889" max="5889" width="14.42578125" customWidth="1"/>
    <col min="5890" max="5890" width="73" customWidth="1"/>
    <col min="5891" max="5892" width="4.42578125" customWidth="1"/>
    <col min="5893" max="5898" width="8.5703125" customWidth="1"/>
    <col min="6145" max="6145" width="14.42578125" customWidth="1"/>
    <col min="6146" max="6146" width="73" customWidth="1"/>
    <col min="6147" max="6148" width="4.42578125" customWidth="1"/>
    <col min="6149" max="6154" width="8.5703125" customWidth="1"/>
    <col min="6401" max="6401" width="14.42578125" customWidth="1"/>
    <col min="6402" max="6402" width="73" customWidth="1"/>
    <col min="6403" max="6404" width="4.42578125" customWidth="1"/>
    <col min="6405" max="6410" width="8.5703125" customWidth="1"/>
    <col min="6657" max="6657" width="14.42578125" customWidth="1"/>
    <col min="6658" max="6658" width="73" customWidth="1"/>
    <col min="6659" max="6660" width="4.42578125" customWidth="1"/>
    <col min="6661" max="6666" width="8.5703125" customWidth="1"/>
    <col min="6913" max="6913" width="14.42578125" customWidth="1"/>
    <col min="6914" max="6914" width="73" customWidth="1"/>
    <col min="6915" max="6916" width="4.42578125" customWidth="1"/>
    <col min="6917" max="6922" width="8.5703125" customWidth="1"/>
    <col min="7169" max="7169" width="14.42578125" customWidth="1"/>
    <col min="7170" max="7170" width="73" customWidth="1"/>
    <col min="7171" max="7172" width="4.42578125" customWidth="1"/>
    <col min="7173" max="7178" width="8.5703125" customWidth="1"/>
    <col min="7425" max="7425" width="14.42578125" customWidth="1"/>
    <col min="7426" max="7426" width="73" customWidth="1"/>
    <col min="7427" max="7428" width="4.42578125" customWidth="1"/>
    <col min="7429" max="7434" width="8.5703125" customWidth="1"/>
    <col min="7681" max="7681" width="14.42578125" customWidth="1"/>
    <col min="7682" max="7682" width="73" customWidth="1"/>
    <col min="7683" max="7684" width="4.42578125" customWidth="1"/>
    <col min="7685" max="7690" width="8.5703125" customWidth="1"/>
    <col min="7937" max="7937" width="14.42578125" customWidth="1"/>
    <col min="7938" max="7938" width="73" customWidth="1"/>
    <col min="7939" max="7940" width="4.42578125" customWidth="1"/>
    <col min="7941" max="7946" width="8.5703125" customWidth="1"/>
    <col min="8193" max="8193" width="14.42578125" customWidth="1"/>
    <col min="8194" max="8194" width="73" customWidth="1"/>
    <col min="8195" max="8196" width="4.42578125" customWidth="1"/>
    <col min="8197" max="8202" width="8.5703125" customWidth="1"/>
    <col min="8449" max="8449" width="14.42578125" customWidth="1"/>
    <col min="8450" max="8450" width="73" customWidth="1"/>
    <col min="8451" max="8452" width="4.42578125" customWidth="1"/>
    <col min="8453" max="8458" width="8.5703125" customWidth="1"/>
    <col min="8705" max="8705" width="14.42578125" customWidth="1"/>
    <col min="8706" max="8706" width="73" customWidth="1"/>
    <col min="8707" max="8708" width="4.42578125" customWidth="1"/>
    <col min="8709" max="8714" width="8.5703125" customWidth="1"/>
    <col min="8961" max="8961" width="14.42578125" customWidth="1"/>
    <col min="8962" max="8962" width="73" customWidth="1"/>
    <col min="8963" max="8964" width="4.42578125" customWidth="1"/>
    <col min="8965" max="8970" width="8.5703125" customWidth="1"/>
    <col min="9217" max="9217" width="14.42578125" customWidth="1"/>
    <col min="9218" max="9218" width="73" customWidth="1"/>
    <col min="9219" max="9220" width="4.42578125" customWidth="1"/>
    <col min="9221" max="9226" width="8.5703125" customWidth="1"/>
    <col min="9473" max="9473" width="14.42578125" customWidth="1"/>
    <col min="9474" max="9474" width="73" customWidth="1"/>
    <col min="9475" max="9476" width="4.42578125" customWidth="1"/>
    <col min="9477" max="9482" width="8.5703125" customWidth="1"/>
    <col min="9729" max="9729" width="14.42578125" customWidth="1"/>
    <col min="9730" max="9730" width="73" customWidth="1"/>
    <col min="9731" max="9732" width="4.42578125" customWidth="1"/>
    <col min="9733" max="9738" width="8.5703125" customWidth="1"/>
    <col min="9985" max="9985" width="14.42578125" customWidth="1"/>
    <col min="9986" max="9986" width="73" customWidth="1"/>
    <col min="9987" max="9988" width="4.42578125" customWidth="1"/>
    <col min="9989" max="9994" width="8.5703125" customWidth="1"/>
    <col min="10241" max="10241" width="14.42578125" customWidth="1"/>
    <col min="10242" max="10242" width="73" customWidth="1"/>
    <col min="10243" max="10244" width="4.42578125" customWidth="1"/>
    <col min="10245" max="10250" width="8.5703125" customWidth="1"/>
    <col min="10497" max="10497" width="14.42578125" customWidth="1"/>
    <col min="10498" max="10498" width="73" customWidth="1"/>
    <col min="10499" max="10500" width="4.42578125" customWidth="1"/>
    <col min="10501" max="10506" width="8.5703125" customWidth="1"/>
    <col min="10753" max="10753" width="14.42578125" customWidth="1"/>
    <col min="10754" max="10754" width="73" customWidth="1"/>
    <col min="10755" max="10756" width="4.42578125" customWidth="1"/>
    <col min="10757" max="10762" width="8.5703125" customWidth="1"/>
    <col min="11009" max="11009" width="14.42578125" customWidth="1"/>
    <col min="11010" max="11010" width="73" customWidth="1"/>
    <col min="11011" max="11012" width="4.42578125" customWidth="1"/>
    <col min="11013" max="11018" width="8.5703125" customWidth="1"/>
    <col min="11265" max="11265" width="14.42578125" customWidth="1"/>
    <col min="11266" max="11266" width="73" customWidth="1"/>
    <col min="11267" max="11268" width="4.42578125" customWidth="1"/>
    <col min="11269" max="11274" width="8.5703125" customWidth="1"/>
    <col min="11521" max="11521" width="14.42578125" customWidth="1"/>
    <col min="11522" max="11522" width="73" customWidth="1"/>
    <col min="11523" max="11524" width="4.42578125" customWidth="1"/>
    <col min="11525" max="11530" width="8.5703125" customWidth="1"/>
    <col min="11777" max="11777" width="14.42578125" customWidth="1"/>
    <col min="11778" max="11778" width="73" customWidth="1"/>
    <col min="11779" max="11780" width="4.42578125" customWidth="1"/>
    <col min="11781" max="11786" width="8.5703125" customWidth="1"/>
    <col min="12033" max="12033" width="14.42578125" customWidth="1"/>
    <col min="12034" max="12034" width="73" customWidth="1"/>
    <col min="12035" max="12036" width="4.42578125" customWidth="1"/>
    <col min="12037" max="12042" width="8.5703125" customWidth="1"/>
    <col min="12289" max="12289" width="14.42578125" customWidth="1"/>
    <col min="12290" max="12290" width="73" customWidth="1"/>
    <col min="12291" max="12292" width="4.42578125" customWidth="1"/>
    <col min="12293" max="12298" width="8.5703125" customWidth="1"/>
    <col min="12545" max="12545" width="14.42578125" customWidth="1"/>
    <col min="12546" max="12546" width="73" customWidth="1"/>
    <col min="12547" max="12548" width="4.42578125" customWidth="1"/>
    <col min="12549" max="12554" width="8.5703125" customWidth="1"/>
    <col min="12801" max="12801" width="14.42578125" customWidth="1"/>
    <col min="12802" max="12802" width="73" customWidth="1"/>
    <col min="12803" max="12804" width="4.42578125" customWidth="1"/>
    <col min="12805" max="12810" width="8.5703125" customWidth="1"/>
    <col min="13057" max="13057" width="14.42578125" customWidth="1"/>
    <col min="13058" max="13058" width="73" customWidth="1"/>
    <col min="13059" max="13060" width="4.42578125" customWidth="1"/>
    <col min="13061" max="13066" width="8.5703125" customWidth="1"/>
    <col min="13313" max="13313" width="14.42578125" customWidth="1"/>
    <col min="13314" max="13314" width="73" customWidth="1"/>
    <col min="13315" max="13316" width="4.42578125" customWidth="1"/>
    <col min="13317" max="13322" width="8.5703125" customWidth="1"/>
    <col min="13569" max="13569" width="14.42578125" customWidth="1"/>
    <col min="13570" max="13570" width="73" customWidth="1"/>
    <col min="13571" max="13572" width="4.42578125" customWidth="1"/>
    <col min="13573" max="13578" width="8.5703125" customWidth="1"/>
    <col min="13825" max="13825" width="14.42578125" customWidth="1"/>
    <col min="13826" max="13826" width="73" customWidth="1"/>
    <col min="13827" max="13828" width="4.42578125" customWidth="1"/>
    <col min="13829" max="13834" width="8.5703125" customWidth="1"/>
    <col min="14081" max="14081" width="14.42578125" customWidth="1"/>
    <col min="14082" max="14082" width="73" customWidth="1"/>
    <col min="14083" max="14084" width="4.42578125" customWidth="1"/>
    <col min="14085" max="14090" width="8.5703125" customWidth="1"/>
    <col min="14337" max="14337" width="14.42578125" customWidth="1"/>
    <col min="14338" max="14338" width="73" customWidth="1"/>
    <col min="14339" max="14340" width="4.42578125" customWidth="1"/>
    <col min="14341" max="14346" width="8.5703125" customWidth="1"/>
    <col min="14593" max="14593" width="14.42578125" customWidth="1"/>
    <col min="14594" max="14594" width="73" customWidth="1"/>
    <col min="14595" max="14596" width="4.42578125" customWidth="1"/>
    <col min="14597" max="14602" width="8.5703125" customWidth="1"/>
    <col min="14849" max="14849" width="14.42578125" customWidth="1"/>
    <col min="14850" max="14850" width="73" customWidth="1"/>
    <col min="14851" max="14852" width="4.42578125" customWidth="1"/>
    <col min="14853" max="14858" width="8.5703125" customWidth="1"/>
    <col min="15105" max="15105" width="14.42578125" customWidth="1"/>
    <col min="15106" max="15106" width="73" customWidth="1"/>
    <col min="15107" max="15108" width="4.42578125" customWidth="1"/>
    <col min="15109" max="15114" width="8.5703125" customWidth="1"/>
    <col min="15361" max="15361" width="14.42578125" customWidth="1"/>
    <col min="15362" max="15362" width="73" customWidth="1"/>
    <col min="15363" max="15364" width="4.42578125" customWidth="1"/>
    <col min="15365" max="15370" width="8.5703125" customWidth="1"/>
    <col min="15617" max="15617" width="14.42578125" customWidth="1"/>
    <col min="15618" max="15618" width="73" customWidth="1"/>
    <col min="15619" max="15620" width="4.42578125" customWidth="1"/>
    <col min="15621" max="15626" width="8.5703125" customWidth="1"/>
    <col min="15873" max="15873" width="14.42578125" customWidth="1"/>
    <col min="15874" max="15874" width="73" customWidth="1"/>
    <col min="15875" max="15876" width="4.42578125" customWidth="1"/>
    <col min="15877" max="15882" width="8.5703125" customWidth="1"/>
    <col min="16129" max="16129" width="14.42578125" customWidth="1"/>
    <col min="16130" max="16130" width="73" customWidth="1"/>
    <col min="16131" max="16132" width="4.42578125" customWidth="1"/>
    <col min="16133" max="16138" width="8.5703125" customWidth="1"/>
  </cols>
  <sheetData>
    <row r="1" spans="1:4" s="46" customFormat="1" ht="22.9" customHeight="1" x14ac:dyDescent="0.25">
      <c r="A1" s="76"/>
      <c r="B1" s="77"/>
    </row>
    <row r="2" spans="1:4" ht="25.5" customHeight="1" x14ac:dyDescent="0.25">
      <c r="A2" s="78" t="s">
        <v>364</v>
      </c>
      <c r="B2" s="78"/>
      <c r="C2" s="4"/>
    </row>
    <row r="3" spans="1:4" ht="20.25" customHeight="1" x14ac:dyDescent="0.25">
      <c r="A3" s="45" t="s">
        <v>233</v>
      </c>
      <c r="B3" s="26" t="s">
        <v>16</v>
      </c>
      <c r="C3" s="27"/>
    </row>
    <row r="4" spans="1:4" ht="43.5" customHeight="1" x14ac:dyDescent="0.25">
      <c r="A4" s="79" t="s">
        <v>17</v>
      </c>
      <c r="B4" s="79"/>
      <c r="C4" s="11"/>
    </row>
    <row r="5" spans="1:4" ht="18" x14ac:dyDescent="0.25">
      <c r="A5" s="22" t="s">
        <v>18</v>
      </c>
      <c r="B5" s="13"/>
      <c r="C5" s="4"/>
    </row>
    <row r="6" spans="1:4" ht="29.25" thickBot="1" x14ac:dyDescent="0.3">
      <c r="A6" s="18" t="s">
        <v>19</v>
      </c>
      <c r="B6" s="16" t="s">
        <v>234</v>
      </c>
      <c r="C6" s="5"/>
    </row>
    <row r="7" spans="1:4" s="47" customFormat="1" ht="44.1" customHeight="1" x14ac:dyDescent="0.25">
      <c r="A7" s="18" t="s">
        <v>20</v>
      </c>
      <c r="B7" s="28" t="s">
        <v>21</v>
      </c>
      <c r="C7" s="6"/>
    </row>
    <row r="8" spans="1:4" ht="29.85" customHeight="1" x14ac:dyDescent="0.25">
      <c r="A8" s="18" t="s">
        <v>22</v>
      </c>
      <c r="B8" s="29" t="s">
        <v>23</v>
      </c>
      <c r="C8" s="7"/>
    </row>
    <row r="9" spans="1:4" ht="28.9" customHeight="1" thickBot="1" x14ac:dyDescent="0.3">
      <c r="A9" s="18" t="s">
        <v>24</v>
      </c>
      <c r="B9" s="30" t="s">
        <v>25</v>
      </c>
      <c r="C9" s="7"/>
    </row>
    <row r="10" spans="1:4" ht="87.75" x14ac:dyDescent="0.25">
      <c r="A10" s="18" t="s">
        <v>26</v>
      </c>
      <c r="B10" s="48" t="s">
        <v>27</v>
      </c>
      <c r="C10" s="7"/>
    </row>
    <row r="11" spans="1:4" ht="43.5" x14ac:dyDescent="0.25">
      <c r="A11" s="18" t="s">
        <v>28</v>
      </c>
      <c r="B11" s="11" t="s">
        <v>29</v>
      </c>
      <c r="C11" s="7"/>
    </row>
    <row r="12" spans="1:4" ht="43.5" x14ac:dyDescent="0.25">
      <c r="A12" s="18" t="s">
        <v>30</v>
      </c>
      <c r="B12" s="11" t="s">
        <v>31</v>
      </c>
      <c r="C12" s="7"/>
    </row>
    <row r="13" spans="1:4" ht="15.75" x14ac:dyDescent="0.25">
      <c r="A13" s="22" t="s">
        <v>32</v>
      </c>
      <c r="B13" s="6"/>
      <c r="C13" s="6"/>
    </row>
    <row r="14" spans="1:4" ht="32.25" customHeight="1" x14ac:dyDescent="0.25">
      <c r="A14" s="14" t="s">
        <v>33</v>
      </c>
      <c r="B14" s="16" t="s">
        <v>34</v>
      </c>
      <c r="C14" s="4"/>
    </row>
    <row r="15" spans="1:4" ht="46.5" customHeight="1" x14ac:dyDescent="0.25">
      <c r="A15" s="14" t="s">
        <v>35</v>
      </c>
      <c r="B15" s="16" t="s">
        <v>36</v>
      </c>
      <c r="C15" s="23"/>
      <c r="D15" s="49"/>
    </row>
    <row r="16" spans="1:4" ht="28.5" x14ac:dyDescent="0.25">
      <c r="A16" s="14" t="s">
        <v>37</v>
      </c>
      <c r="B16" s="16" t="s">
        <v>38</v>
      </c>
      <c r="C16" s="4"/>
    </row>
    <row r="17" spans="1:4" ht="57" x14ac:dyDescent="0.25">
      <c r="A17" s="14" t="s">
        <v>39</v>
      </c>
      <c r="B17" s="16" t="s">
        <v>40</v>
      </c>
      <c r="C17" s="80"/>
      <c r="D17" s="81"/>
    </row>
    <row r="18" spans="1:4" ht="28.5" x14ac:dyDescent="0.25">
      <c r="A18" s="14" t="s">
        <v>41</v>
      </c>
      <c r="B18" s="17" t="s">
        <v>42</v>
      </c>
      <c r="C18" s="4"/>
    </row>
    <row r="19" spans="1:4" ht="58.5" x14ac:dyDescent="0.25">
      <c r="A19" s="14" t="s">
        <v>43</v>
      </c>
      <c r="B19" s="15" t="s">
        <v>44</v>
      </c>
      <c r="C19" s="4"/>
    </row>
    <row r="20" spans="1:4" ht="88.5" customHeight="1" x14ac:dyDescent="0.25">
      <c r="A20" s="14" t="s">
        <v>45</v>
      </c>
      <c r="B20" s="16" t="s">
        <v>46</v>
      </c>
      <c r="C20" s="4"/>
    </row>
    <row r="21" spans="1:4" ht="49.7" customHeight="1" x14ac:dyDescent="0.25">
      <c r="A21" s="14" t="s">
        <v>47</v>
      </c>
      <c r="B21" s="12" t="s">
        <v>48</v>
      </c>
      <c r="C21" s="4"/>
    </row>
    <row r="22" spans="1:4" ht="43.5" x14ac:dyDescent="0.25">
      <c r="A22" s="14" t="s">
        <v>49</v>
      </c>
      <c r="B22" s="11" t="s">
        <v>50</v>
      </c>
      <c r="C22" s="4"/>
    </row>
    <row r="23" spans="1:4" ht="18" x14ac:dyDescent="0.25">
      <c r="A23" s="24" t="s">
        <v>51</v>
      </c>
      <c r="B23" s="12"/>
      <c r="C23" s="4"/>
    </row>
    <row r="24" spans="1:4" ht="18" x14ac:dyDescent="0.25">
      <c r="A24" s="22" t="s">
        <v>52</v>
      </c>
      <c r="B24" s="12"/>
      <c r="C24" s="4"/>
    </row>
    <row r="25" spans="1:4" ht="42.75" x14ac:dyDescent="0.25">
      <c r="B25" s="12" t="s">
        <v>53</v>
      </c>
      <c r="C25" s="4"/>
    </row>
    <row r="26" spans="1:4" ht="28.5" x14ac:dyDescent="0.25">
      <c r="A26" s="14" t="s">
        <v>54</v>
      </c>
      <c r="B26" s="12" t="s">
        <v>55</v>
      </c>
      <c r="C26" s="4"/>
    </row>
    <row r="27" spans="1:4" ht="28.5" x14ac:dyDescent="0.25">
      <c r="A27" s="14" t="s">
        <v>56</v>
      </c>
      <c r="B27" s="12" t="s">
        <v>235</v>
      </c>
      <c r="C27" s="4"/>
    </row>
    <row r="28" spans="1:4" ht="50.25" customHeight="1" x14ac:dyDescent="0.25">
      <c r="A28" s="14" t="s">
        <v>57</v>
      </c>
      <c r="B28" s="12" t="s">
        <v>58</v>
      </c>
      <c r="C28" s="4"/>
    </row>
    <row r="29" spans="1:4" ht="18" x14ac:dyDescent="0.25">
      <c r="A29" s="22" t="s">
        <v>236</v>
      </c>
      <c r="B29" s="9"/>
      <c r="C29" s="4"/>
    </row>
    <row r="30" spans="1:4" ht="33" customHeight="1" x14ac:dyDescent="0.25">
      <c r="A30" s="14" t="s">
        <v>59</v>
      </c>
      <c r="B30" s="16" t="s">
        <v>238</v>
      </c>
      <c r="C30" s="4"/>
    </row>
    <row r="31" spans="1:4" ht="42.75" x14ac:dyDescent="0.25">
      <c r="A31" s="14" t="s">
        <v>60</v>
      </c>
      <c r="B31" s="16" t="s">
        <v>237</v>
      </c>
      <c r="C31" s="4"/>
    </row>
    <row r="32" spans="1:4" ht="42.75" x14ac:dyDescent="0.25">
      <c r="A32" s="14" t="s">
        <v>61</v>
      </c>
      <c r="B32" s="16" t="s">
        <v>310</v>
      </c>
      <c r="C32" s="4"/>
    </row>
    <row r="33" spans="1:3" ht="85.5" x14ac:dyDescent="0.25">
      <c r="A33" s="14" t="s">
        <v>307</v>
      </c>
      <c r="B33" s="16" t="s">
        <v>406</v>
      </c>
      <c r="C33" s="4"/>
    </row>
    <row r="34" spans="1:3" ht="57" x14ac:dyDescent="0.25">
      <c r="A34" s="14" t="s">
        <v>309</v>
      </c>
      <c r="B34" s="16" t="s">
        <v>357</v>
      </c>
      <c r="C34" s="4"/>
    </row>
    <row r="35" spans="1:3" ht="57" x14ac:dyDescent="0.25">
      <c r="A35" s="14" t="s">
        <v>393</v>
      </c>
      <c r="B35" s="16" t="s">
        <v>392</v>
      </c>
      <c r="C35" s="4"/>
    </row>
    <row r="36" spans="1:3" ht="71.25" x14ac:dyDescent="0.25">
      <c r="A36" s="14" t="s">
        <v>394</v>
      </c>
      <c r="B36" s="16" t="s">
        <v>358</v>
      </c>
      <c r="C36" s="4"/>
    </row>
    <row r="37" spans="1:3" ht="28.5" x14ac:dyDescent="0.25">
      <c r="A37" s="14" t="s">
        <v>395</v>
      </c>
      <c r="B37" s="16" t="s">
        <v>360</v>
      </c>
      <c r="C37" s="4"/>
    </row>
    <row r="38" spans="1:3" ht="28.5" x14ac:dyDescent="0.25">
      <c r="A38" s="14" t="s">
        <v>396</v>
      </c>
      <c r="B38" s="16" t="s">
        <v>361</v>
      </c>
      <c r="C38" s="4"/>
    </row>
    <row r="39" spans="1:3" ht="18" x14ac:dyDescent="0.25">
      <c r="A39" s="14" t="s">
        <v>397</v>
      </c>
      <c r="B39" s="16" t="s">
        <v>362</v>
      </c>
      <c r="C39" s="4"/>
    </row>
    <row r="40" spans="1:3" ht="36" customHeight="1" x14ac:dyDescent="0.25">
      <c r="A40" s="14" t="s">
        <v>398</v>
      </c>
      <c r="B40" s="16" t="s">
        <v>363</v>
      </c>
      <c r="C40" s="4"/>
    </row>
    <row r="41" spans="1:3" ht="99.75" x14ac:dyDescent="0.25">
      <c r="A41" s="14" t="s">
        <v>399</v>
      </c>
      <c r="B41" s="16" t="s">
        <v>405</v>
      </c>
      <c r="C41" s="4"/>
    </row>
    <row r="42" spans="1:3" ht="71.25" x14ac:dyDescent="0.25">
      <c r="A42" s="14" t="s">
        <v>400</v>
      </c>
      <c r="B42" s="16" t="s">
        <v>404</v>
      </c>
      <c r="C42" s="4"/>
    </row>
    <row r="43" spans="1:3" ht="71.25" x14ac:dyDescent="0.25">
      <c r="A43" s="14" t="s">
        <v>401</v>
      </c>
      <c r="B43" s="16" t="s">
        <v>359</v>
      </c>
      <c r="C43" s="4"/>
    </row>
    <row r="44" spans="1:3" ht="18" x14ac:dyDescent="0.25">
      <c r="A44" s="24" t="s">
        <v>62</v>
      </c>
      <c r="B44" s="12"/>
      <c r="C44" s="4"/>
    </row>
    <row r="45" spans="1:3" ht="18" x14ac:dyDescent="0.25">
      <c r="A45" s="22" t="s">
        <v>308</v>
      </c>
      <c r="B45" s="9"/>
      <c r="C45" s="4"/>
    </row>
    <row r="46" spans="1:3" ht="60" x14ac:dyDescent="0.25">
      <c r="A46" s="31" t="s">
        <v>63</v>
      </c>
      <c r="B46" s="32" t="s">
        <v>64</v>
      </c>
      <c r="C46" s="5"/>
    </row>
    <row r="47" spans="1:3" ht="18" x14ac:dyDescent="0.25">
      <c r="A47" s="31" t="s">
        <v>65</v>
      </c>
      <c r="B47" s="33" t="s">
        <v>66</v>
      </c>
      <c r="C47" s="5"/>
    </row>
    <row r="48" spans="1:3" ht="28.5" x14ac:dyDescent="0.25">
      <c r="A48" s="31" t="s">
        <v>67</v>
      </c>
      <c r="B48" s="33" t="s">
        <v>68</v>
      </c>
      <c r="C48" s="4"/>
    </row>
    <row r="49" spans="1:3" ht="28.5" x14ac:dyDescent="0.25">
      <c r="A49" s="31" t="s">
        <v>69</v>
      </c>
      <c r="B49" s="34" t="s">
        <v>70</v>
      </c>
      <c r="C49" s="4"/>
    </row>
    <row r="50" spans="1:3" ht="60" customHeight="1" x14ac:dyDescent="0.25">
      <c r="A50" s="31" t="s">
        <v>71</v>
      </c>
      <c r="B50" s="33" t="s">
        <v>72</v>
      </c>
      <c r="C50" s="4"/>
    </row>
    <row r="51" spans="1:3" ht="108" customHeight="1" x14ac:dyDescent="0.25">
      <c r="A51" s="31"/>
      <c r="B51" s="35"/>
      <c r="C51" s="4"/>
    </row>
    <row r="52" spans="1:3" ht="42.75" x14ac:dyDescent="0.25">
      <c r="A52" s="31" t="s">
        <v>73</v>
      </c>
      <c r="B52" s="33" t="s">
        <v>74</v>
      </c>
      <c r="C52" s="4"/>
    </row>
    <row r="53" spans="1:3" ht="18" x14ac:dyDescent="0.25">
      <c r="A53" s="31" t="s">
        <v>75</v>
      </c>
      <c r="B53" s="33" t="s">
        <v>76</v>
      </c>
      <c r="C53" s="4"/>
    </row>
    <row r="54" spans="1:3" ht="28.5" x14ac:dyDescent="0.25">
      <c r="A54" s="31" t="s">
        <v>77</v>
      </c>
      <c r="B54" s="33" t="s">
        <v>78</v>
      </c>
      <c r="C54" s="4"/>
    </row>
    <row r="55" spans="1:3" ht="28.5" x14ac:dyDescent="0.25">
      <c r="A55" s="31" t="s">
        <v>79</v>
      </c>
      <c r="B55" s="33" t="s">
        <v>80</v>
      </c>
      <c r="C55" s="4"/>
    </row>
    <row r="56" spans="1:3" ht="28.5" x14ac:dyDescent="0.25">
      <c r="A56" s="31" t="s">
        <v>81</v>
      </c>
      <c r="B56" s="33" t="s">
        <v>82</v>
      </c>
      <c r="C56" s="4"/>
    </row>
    <row r="57" spans="1:3" ht="17.649999999999999" customHeight="1" x14ac:dyDescent="0.25">
      <c r="A57" s="22" t="s">
        <v>83</v>
      </c>
      <c r="B57" s="22"/>
      <c r="C57" s="4"/>
    </row>
    <row r="58" spans="1:3" ht="60" x14ac:dyDescent="0.25">
      <c r="A58" s="36" t="s">
        <v>84</v>
      </c>
      <c r="B58" s="32" t="s">
        <v>64</v>
      </c>
      <c r="C58" s="5"/>
    </row>
    <row r="59" spans="1:3" ht="18" x14ac:dyDescent="0.25">
      <c r="A59" s="36" t="s">
        <v>85</v>
      </c>
      <c r="B59" s="33" t="s">
        <v>66</v>
      </c>
      <c r="C59" s="5"/>
    </row>
    <row r="60" spans="1:3" ht="18" x14ac:dyDescent="0.25">
      <c r="A60" s="36" t="s">
        <v>86</v>
      </c>
      <c r="B60" s="37" t="s">
        <v>87</v>
      </c>
      <c r="C60" s="4"/>
    </row>
    <row r="61" spans="1:3" ht="28.5" x14ac:dyDescent="0.25">
      <c r="A61" s="36" t="s">
        <v>88</v>
      </c>
      <c r="B61" s="34" t="s">
        <v>70</v>
      </c>
      <c r="C61" s="4"/>
    </row>
    <row r="62" spans="1:3" ht="42.75" x14ac:dyDescent="0.25">
      <c r="A62" s="36" t="s">
        <v>89</v>
      </c>
      <c r="B62" s="37" t="s">
        <v>90</v>
      </c>
      <c r="C62" s="4"/>
    </row>
    <row r="63" spans="1:3" ht="224.45" customHeight="1" x14ac:dyDescent="0.25">
      <c r="A63" s="38"/>
      <c r="B63" s="39"/>
      <c r="C63" s="4"/>
    </row>
    <row r="64" spans="1:3" ht="42.75" x14ac:dyDescent="0.25">
      <c r="A64" s="36" t="s">
        <v>91</v>
      </c>
      <c r="B64" s="33" t="s">
        <v>92</v>
      </c>
      <c r="C64" s="4"/>
    </row>
    <row r="65" spans="1:3" ht="28.5" x14ac:dyDescent="0.25">
      <c r="A65" s="36" t="s">
        <v>93</v>
      </c>
      <c r="B65" s="34" t="s">
        <v>94</v>
      </c>
      <c r="C65" s="4"/>
    </row>
    <row r="66" spans="1:3" ht="42.75" x14ac:dyDescent="0.25">
      <c r="A66" s="36" t="s">
        <v>95</v>
      </c>
      <c r="B66" s="34" t="s">
        <v>96</v>
      </c>
      <c r="C66" s="4"/>
    </row>
    <row r="67" spans="1:3" ht="122.25" customHeight="1" x14ac:dyDescent="0.25">
      <c r="A67" s="36"/>
      <c r="B67" s="40"/>
      <c r="C67" s="4"/>
    </row>
    <row r="68" spans="1:3" ht="28.5" x14ac:dyDescent="0.25">
      <c r="A68" s="36" t="s">
        <v>97</v>
      </c>
      <c r="B68" s="34" t="s">
        <v>98</v>
      </c>
      <c r="C68" s="4"/>
    </row>
    <row r="69" spans="1:3" ht="18" x14ac:dyDescent="0.25">
      <c r="A69" s="41" t="s">
        <v>99</v>
      </c>
      <c r="B69" s="34"/>
      <c r="C69" s="4"/>
    </row>
    <row r="70" spans="1:3" ht="43.5" x14ac:dyDescent="0.25">
      <c r="A70" s="19" t="s">
        <v>100</v>
      </c>
      <c r="B70" s="11" t="s">
        <v>101</v>
      </c>
      <c r="C70" s="4"/>
    </row>
    <row r="71" spans="1:3" ht="28.5" x14ac:dyDescent="0.25">
      <c r="A71" s="19" t="s">
        <v>102</v>
      </c>
      <c r="B71" s="33" t="s">
        <v>103</v>
      </c>
      <c r="C71" s="4"/>
    </row>
    <row r="72" spans="1:3" ht="18" x14ac:dyDescent="0.25">
      <c r="A72" s="19" t="s">
        <v>104</v>
      </c>
      <c r="B72" s="33" t="s">
        <v>105</v>
      </c>
      <c r="C72" s="4"/>
    </row>
    <row r="73" spans="1:3" ht="57.75" x14ac:dyDescent="0.25">
      <c r="A73" s="19" t="s">
        <v>106</v>
      </c>
      <c r="B73" s="11" t="s">
        <v>107</v>
      </c>
      <c r="C73" s="4"/>
    </row>
    <row r="74" spans="1:3" ht="32.25" customHeight="1" x14ac:dyDescent="0.25">
      <c r="A74" s="19" t="s">
        <v>108</v>
      </c>
      <c r="B74" s="11" t="s">
        <v>109</v>
      </c>
      <c r="C74" s="4"/>
    </row>
    <row r="75" spans="1:3" ht="18" x14ac:dyDescent="0.25">
      <c r="A75" s="22" t="s">
        <v>110</v>
      </c>
      <c r="B75" s="22"/>
      <c r="C75" s="4"/>
    </row>
    <row r="76" spans="1:3" ht="86.25" x14ac:dyDescent="0.25">
      <c r="A76" s="19" t="s">
        <v>111</v>
      </c>
      <c r="B76" s="42" t="s">
        <v>112</v>
      </c>
      <c r="C76" s="4"/>
    </row>
    <row r="77" spans="1:3" ht="46.5" customHeight="1" x14ac:dyDescent="0.25">
      <c r="A77" s="19" t="s">
        <v>113</v>
      </c>
      <c r="B77" s="11" t="s">
        <v>239</v>
      </c>
      <c r="C77" s="4"/>
    </row>
    <row r="78" spans="1:3" ht="18" x14ac:dyDescent="0.25">
      <c r="A78" s="10"/>
      <c r="B78" s="20" t="s">
        <v>240</v>
      </c>
      <c r="C78" s="4"/>
    </row>
    <row r="79" spans="1:3" ht="18" x14ac:dyDescent="0.25">
      <c r="A79" s="8"/>
      <c r="B79" s="11" t="s">
        <v>114</v>
      </c>
      <c r="C79" s="4"/>
    </row>
    <row r="80" spans="1:3" ht="18" x14ac:dyDescent="0.25">
      <c r="A80" s="8"/>
      <c r="B80" s="21" t="s">
        <v>115</v>
      </c>
      <c r="C80" s="4"/>
    </row>
    <row r="81" spans="1:3" ht="18" x14ac:dyDescent="0.25">
      <c r="A81" s="43"/>
      <c r="B81" s="21" t="s">
        <v>116</v>
      </c>
      <c r="C81" s="4"/>
    </row>
    <row r="82" spans="1:3" ht="29.25" x14ac:dyDescent="0.25">
      <c r="A82" s="10"/>
      <c r="B82" s="21" t="s">
        <v>117</v>
      </c>
      <c r="C82" s="4"/>
    </row>
    <row r="83" spans="1:3" ht="42.75" x14ac:dyDescent="0.25">
      <c r="A83" s="10"/>
      <c r="B83" s="33" t="s">
        <v>118</v>
      </c>
      <c r="C83" s="4"/>
    </row>
    <row r="84" spans="1:3" ht="30" x14ac:dyDescent="0.25">
      <c r="A84" s="19" t="s">
        <v>119</v>
      </c>
      <c r="B84" s="25" t="s">
        <v>120</v>
      </c>
      <c r="C84" s="4"/>
    </row>
    <row r="85" spans="1:3" ht="29.25" x14ac:dyDescent="0.25">
      <c r="A85" s="19" t="s">
        <v>121</v>
      </c>
      <c r="B85" s="11" t="s">
        <v>122</v>
      </c>
      <c r="C85" s="4"/>
    </row>
    <row r="86" spans="1:3" ht="45" x14ac:dyDescent="0.25">
      <c r="A86" s="10"/>
      <c r="B86" s="44" t="s">
        <v>123</v>
      </c>
      <c r="C86" s="4"/>
    </row>
  </sheetData>
  <sheetProtection password="CF7E" sheet="1" objects="1" scenarios="1"/>
  <mergeCells count="4">
    <mergeCell ref="A1:B1"/>
    <mergeCell ref="A2:B2"/>
    <mergeCell ref="A4:B4"/>
    <mergeCell ref="C17:D17"/>
  </mergeCells>
  <conditionalFormatting sqref="C17:D17">
    <cfRule type="expression" dxfId="10" priority="1" stopIfTrue="1">
      <formula>ISBLANK(C17)</formula>
    </cfRule>
  </conditionalFormatting>
  <dataValidations count="2">
    <dataValidation type="list" allowBlank="1" showInputMessage="1" showErrorMessage="1" sqref="J65561 JF65561 TB65561 ACX65561 AMT65561 AWP65561 BGL65561 BQH65561 CAD65561 CJZ65561 CTV65561 DDR65561 DNN65561 DXJ65561 EHF65561 ERB65561 FAX65561 FKT65561 FUP65561 GEL65561 GOH65561 GYD65561 HHZ65561 HRV65561 IBR65561 ILN65561 IVJ65561 JFF65561 JPB65561 JYX65561 KIT65561 KSP65561 LCL65561 LMH65561 LWD65561 MFZ65561 MPV65561 MZR65561 NJN65561 NTJ65561 ODF65561 ONB65561 OWX65561 PGT65561 PQP65561 QAL65561 QKH65561 QUD65561 RDZ65561 RNV65561 RXR65561 SHN65561 SRJ65561 TBF65561 TLB65561 TUX65561 UET65561 UOP65561 UYL65561 VIH65561 VSD65561 WBZ65561 WLV65561 WVR65561 J131097 JF131097 TB131097 ACX131097 AMT131097 AWP131097 BGL131097 BQH131097 CAD131097 CJZ131097 CTV131097 DDR131097 DNN131097 DXJ131097 EHF131097 ERB131097 FAX131097 FKT131097 FUP131097 GEL131097 GOH131097 GYD131097 HHZ131097 HRV131097 IBR131097 ILN131097 IVJ131097 JFF131097 JPB131097 JYX131097 KIT131097 KSP131097 LCL131097 LMH131097 LWD131097 MFZ131097 MPV131097 MZR131097 NJN131097 NTJ131097 ODF131097 ONB131097 OWX131097 PGT131097 PQP131097 QAL131097 QKH131097 QUD131097 RDZ131097 RNV131097 RXR131097 SHN131097 SRJ131097 TBF131097 TLB131097 TUX131097 UET131097 UOP131097 UYL131097 VIH131097 VSD131097 WBZ131097 WLV131097 WVR131097 J196633 JF196633 TB196633 ACX196633 AMT196633 AWP196633 BGL196633 BQH196633 CAD196633 CJZ196633 CTV196633 DDR196633 DNN196633 DXJ196633 EHF196633 ERB196633 FAX196633 FKT196633 FUP196633 GEL196633 GOH196633 GYD196633 HHZ196633 HRV196633 IBR196633 ILN196633 IVJ196633 JFF196633 JPB196633 JYX196633 KIT196633 KSP196633 LCL196633 LMH196633 LWD196633 MFZ196633 MPV196633 MZR196633 NJN196633 NTJ196633 ODF196633 ONB196633 OWX196633 PGT196633 PQP196633 QAL196633 QKH196633 QUD196633 RDZ196633 RNV196633 RXR196633 SHN196633 SRJ196633 TBF196633 TLB196633 TUX196633 UET196633 UOP196633 UYL196633 VIH196633 VSD196633 WBZ196633 WLV196633 WVR196633 J262169 JF262169 TB262169 ACX262169 AMT262169 AWP262169 BGL262169 BQH262169 CAD262169 CJZ262169 CTV262169 DDR262169 DNN262169 DXJ262169 EHF262169 ERB262169 FAX262169 FKT262169 FUP262169 GEL262169 GOH262169 GYD262169 HHZ262169 HRV262169 IBR262169 ILN262169 IVJ262169 JFF262169 JPB262169 JYX262169 KIT262169 KSP262169 LCL262169 LMH262169 LWD262169 MFZ262169 MPV262169 MZR262169 NJN262169 NTJ262169 ODF262169 ONB262169 OWX262169 PGT262169 PQP262169 QAL262169 QKH262169 QUD262169 RDZ262169 RNV262169 RXR262169 SHN262169 SRJ262169 TBF262169 TLB262169 TUX262169 UET262169 UOP262169 UYL262169 VIH262169 VSD262169 WBZ262169 WLV262169 WVR262169 J327705 JF327705 TB327705 ACX327705 AMT327705 AWP327705 BGL327705 BQH327705 CAD327705 CJZ327705 CTV327705 DDR327705 DNN327705 DXJ327705 EHF327705 ERB327705 FAX327705 FKT327705 FUP327705 GEL327705 GOH327705 GYD327705 HHZ327705 HRV327705 IBR327705 ILN327705 IVJ327705 JFF327705 JPB327705 JYX327705 KIT327705 KSP327705 LCL327705 LMH327705 LWD327705 MFZ327705 MPV327705 MZR327705 NJN327705 NTJ327705 ODF327705 ONB327705 OWX327705 PGT327705 PQP327705 QAL327705 QKH327705 QUD327705 RDZ327705 RNV327705 RXR327705 SHN327705 SRJ327705 TBF327705 TLB327705 TUX327705 UET327705 UOP327705 UYL327705 VIH327705 VSD327705 WBZ327705 WLV327705 WVR327705 J393241 JF393241 TB393241 ACX393241 AMT393241 AWP393241 BGL393241 BQH393241 CAD393241 CJZ393241 CTV393241 DDR393241 DNN393241 DXJ393241 EHF393241 ERB393241 FAX393241 FKT393241 FUP393241 GEL393241 GOH393241 GYD393241 HHZ393241 HRV393241 IBR393241 ILN393241 IVJ393241 JFF393241 JPB393241 JYX393241 KIT393241 KSP393241 LCL393241 LMH393241 LWD393241 MFZ393241 MPV393241 MZR393241 NJN393241 NTJ393241 ODF393241 ONB393241 OWX393241 PGT393241 PQP393241 QAL393241 QKH393241 QUD393241 RDZ393241 RNV393241 RXR393241 SHN393241 SRJ393241 TBF393241 TLB393241 TUX393241 UET393241 UOP393241 UYL393241 VIH393241 VSD393241 WBZ393241 WLV393241 WVR393241 J458777 JF458777 TB458777 ACX458777 AMT458777 AWP458777 BGL458777 BQH458777 CAD458777 CJZ458777 CTV458777 DDR458777 DNN458777 DXJ458777 EHF458777 ERB458777 FAX458777 FKT458777 FUP458777 GEL458777 GOH458777 GYD458777 HHZ458777 HRV458777 IBR458777 ILN458777 IVJ458777 JFF458777 JPB458777 JYX458777 KIT458777 KSP458777 LCL458777 LMH458777 LWD458777 MFZ458777 MPV458777 MZR458777 NJN458777 NTJ458777 ODF458777 ONB458777 OWX458777 PGT458777 PQP458777 QAL458777 QKH458777 QUD458777 RDZ458777 RNV458777 RXR458777 SHN458777 SRJ458777 TBF458777 TLB458777 TUX458777 UET458777 UOP458777 UYL458777 VIH458777 VSD458777 WBZ458777 WLV458777 WVR458777 J524313 JF524313 TB524313 ACX524313 AMT524313 AWP524313 BGL524313 BQH524313 CAD524313 CJZ524313 CTV524313 DDR524313 DNN524313 DXJ524313 EHF524313 ERB524313 FAX524313 FKT524313 FUP524313 GEL524313 GOH524313 GYD524313 HHZ524313 HRV524313 IBR524313 ILN524313 IVJ524313 JFF524313 JPB524313 JYX524313 KIT524313 KSP524313 LCL524313 LMH524313 LWD524313 MFZ524313 MPV524313 MZR524313 NJN524313 NTJ524313 ODF524313 ONB524313 OWX524313 PGT524313 PQP524313 QAL524313 QKH524313 QUD524313 RDZ524313 RNV524313 RXR524313 SHN524313 SRJ524313 TBF524313 TLB524313 TUX524313 UET524313 UOP524313 UYL524313 VIH524313 VSD524313 WBZ524313 WLV524313 WVR524313 J589849 JF589849 TB589849 ACX589849 AMT589849 AWP589849 BGL589849 BQH589849 CAD589849 CJZ589849 CTV589849 DDR589849 DNN589849 DXJ589849 EHF589849 ERB589849 FAX589849 FKT589849 FUP589849 GEL589849 GOH589849 GYD589849 HHZ589849 HRV589849 IBR589849 ILN589849 IVJ589849 JFF589849 JPB589849 JYX589849 KIT589849 KSP589849 LCL589849 LMH589849 LWD589849 MFZ589849 MPV589849 MZR589849 NJN589849 NTJ589849 ODF589849 ONB589849 OWX589849 PGT589849 PQP589849 QAL589849 QKH589849 QUD589849 RDZ589849 RNV589849 RXR589849 SHN589849 SRJ589849 TBF589849 TLB589849 TUX589849 UET589849 UOP589849 UYL589849 VIH589849 VSD589849 WBZ589849 WLV589849 WVR589849 J655385 JF655385 TB655385 ACX655385 AMT655385 AWP655385 BGL655385 BQH655385 CAD655385 CJZ655385 CTV655385 DDR655385 DNN655385 DXJ655385 EHF655385 ERB655385 FAX655385 FKT655385 FUP655385 GEL655385 GOH655385 GYD655385 HHZ655385 HRV655385 IBR655385 ILN655385 IVJ655385 JFF655385 JPB655385 JYX655385 KIT655385 KSP655385 LCL655385 LMH655385 LWD655385 MFZ655385 MPV655385 MZR655385 NJN655385 NTJ655385 ODF655385 ONB655385 OWX655385 PGT655385 PQP655385 QAL655385 QKH655385 QUD655385 RDZ655385 RNV655385 RXR655385 SHN655385 SRJ655385 TBF655385 TLB655385 TUX655385 UET655385 UOP655385 UYL655385 VIH655385 VSD655385 WBZ655385 WLV655385 WVR655385 J720921 JF720921 TB720921 ACX720921 AMT720921 AWP720921 BGL720921 BQH720921 CAD720921 CJZ720921 CTV720921 DDR720921 DNN720921 DXJ720921 EHF720921 ERB720921 FAX720921 FKT720921 FUP720921 GEL720921 GOH720921 GYD720921 HHZ720921 HRV720921 IBR720921 ILN720921 IVJ720921 JFF720921 JPB720921 JYX720921 KIT720921 KSP720921 LCL720921 LMH720921 LWD720921 MFZ720921 MPV720921 MZR720921 NJN720921 NTJ720921 ODF720921 ONB720921 OWX720921 PGT720921 PQP720921 QAL720921 QKH720921 QUD720921 RDZ720921 RNV720921 RXR720921 SHN720921 SRJ720921 TBF720921 TLB720921 TUX720921 UET720921 UOP720921 UYL720921 VIH720921 VSD720921 WBZ720921 WLV720921 WVR720921 J786457 JF786457 TB786457 ACX786457 AMT786457 AWP786457 BGL786457 BQH786457 CAD786457 CJZ786457 CTV786457 DDR786457 DNN786457 DXJ786457 EHF786457 ERB786457 FAX786457 FKT786457 FUP786457 GEL786457 GOH786457 GYD786457 HHZ786457 HRV786457 IBR786457 ILN786457 IVJ786457 JFF786457 JPB786457 JYX786457 KIT786457 KSP786457 LCL786457 LMH786457 LWD786457 MFZ786457 MPV786457 MZR786457 NJN786457 NTJ786457 ODF786457 ONB786457 OWX786457 PGT786457 PQP786457 QAL786457 QKH786457 QUD786457 RDZ786457 RNV786457 RXR786457 SHN786457 SRJ786457 TBF786457 TLB786457 TUX786457 UET786457 UOP786457 UYL786457 VIH786457 VSD786457 WBZ786457 WLV786457 WVR786457 J851993 JF851993 TB851993 ACX851993 AMT851993 AWP851993 BGL851993 BQH851993 CAD851993 CJZ851993 CTV851993 DDR851993 DNN851993 DXJ851993 EHF851993 ERB851993 FAX851993 FKT851993 FUP851993 GEL851993 GOH851993 GYD851993 HHZ851993 HRV851993 IBR851993 ILN851993 IVJ851993 JFF851993 JPB851993 JYX851993 KIT851993 KSP851993 LCL851993 LMH851993 LWD851993 MFZ851993 MPV851993 MZR851993 NJN851993 NTJ851993 ODF851993 ONB851993 OWX851993 PGT851993 PQP851993 QAL851993 QKH851993 QUD851993 RDZ851993 RNV851993 RXR851993 SHN851993 SRJ851993 TBF851993 TLB851993 TUX851993 UET851993 UOP851993 UYL851993 VIH851993 VSD851993 WBZ851993 WLV851993 WVR851993 J917529 JF917529 TB917529 ACX917529 AMT917529 AWP917529 BGL917529 BQH917529 CAD917529 CJZ917529 CTV917529 DDR917529 DNN917529 DXJ917529 EHF917529 ERB917529 FAX917529 FKT917529 FUP917529 GEL917529 GOH917529 GYD917529 HHZ917529 HRV917529 IBR917529 ILN917529 IVJ917529 JFF917529 JPB917529 JYX917529 KIT917529 KSP917529 LCL917529 LMH917529 LWD917529 MFZ917529 MPV917529 MZR917529 NJN917529 NTJ917529 ODF917529 ONB917529 OWX917529 PGT917529 PQP917529 QAL917529 QKH917529 QUD917529 RDZ917529 RNV917529 RXR917529 SHN917529 SRJ917529 TBF917529 TLB917529 TUX917529 UET917529 UOP917529 UYL917529 VIH917529 VSD917529 WBZ917529 WLV917529 WVR917529 J983065 JF983065 TB983065 ACX983065 AMT983065 AWP983065 BGL983065 BQH983065 CAD983065 CJZ983065 CTV983065 DDR983065 DNN983065 DXJ983065 EHF983065 ERB983065 FAX983065 FKT983065 FUP983065 GEL983065 GOH983065 GYD983065 HHZ983065 HRV983065 IBR983065 ILN983065 IVJ983065 JFF983065 JPB983065 JYX983065 KIT983065 KSP983065 LCL983065 LMH983065 LWD983065 MFZ983065 MPV983065 MZR983065 NJN983065 NTJ983065 ODF983065 ONB983065 OWX983065 PGT983065 PQP983065 QAL983065 QKH983065 QUD983065 RDZ983065 RNV983065 RXR983065 SHN983065 SRJ983065 TBF983065 TLB983065 TUX983065 UET983065 UOP983065 UYL983065 VIH983065 VSD983065 WBZ983065 WLV983065 WVR983065 WVR17 WLV17 WBZ17 VSD17 VIH17 UYL17 UOP17 UET17 TUX17 TLB17 TBF17 SRJ17 SHN17 RXR17 RNV17 RDZ17 QUD17 QKH17 QAL17 PQP17 PGT17 OWX17 ONB17 ODF17 NTJ17 NJN17 MZR17 MPV17 MFZ17 LWD17 LMH17 LCL17 KSP17 KIT17 JYX17 JPB17 JFF17 IVJ17 ILN17 IBR17 HRV17 HHZ17 GYD17 GOH17 GEL17 FUP17 FKT17 FAX17 ERB17 EHF17 DXJ17 DNN17 DDR17 CTV17 CJZ17 CAD17 BQH17 BGL17 AWP17 AMT17 ACX17 TB17 JF17 J17">
      <formula1>"1$2$3"</formula1>
    </dataValidation>
    <dataValidation type="list" allowBlank="1" showInputMessage="1" showErrorMessage="1" sqref="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WVK17 WLO17 WBS17 VRW17 VIA17 UYE17 UOI17 UEM17 TUQ17 TKU17 TAY17 SRC17 SHG17 RXK17 RNO17 RDS17 QTW17 QKA17 QAE17 PQI17 PGM17 OWQ17 OMU17 OCY17 NTC17 NJG17 MZK17 MPO17 MFS17 LVW17 LMA17 LCE17 KSI17 KIM17 JYQ17 JOU17 JEY17 IVC17 ILG17 IBK17 HRO17 HHS17 GXW17 GOA17 GEE17 FUI17 FKM17 FAQ17 EQU17 EGY17 DXC17 DNG17 DDK17 CTO17 CJS17 BZW17 BQA17 BGE17 AWI17 AMM17 ACQ17 SU17 IY17 C17">
      <formula1>"знач 1, знач 2, знач 3"</formula1>
    </dataValidation>
  </dataValidations>
  <pageMargins left="0.7" right="0.7" top="0.75" bottom="0.75" header="0.3" footer="0.3"/>
  <pageSetup paperSize="9" orientation="portrait" horizontalDpi="180" verticalDpi="18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72"/>
  <sheetViews>
    <sheetView tabSelected="1" zoomScale="78" zoomScaleNormal="78" workbookViewId="0">
      <pane ySplit="2" topLeftCell="A66" activePane="bottomLeft" state="frozen"/>
      <selection pane="bottomLeft" activeCell="D22" sqref="D22"/>
    </sheetView>
  </sheetViews>
  <sheetFormatPr defaultColWidth="0" defaultRowHeight="15" x14ac:dyDescent="0.25"/>
  <cols>
    <col min="1" max="1" width="6.42578125" hidden="1" customWidth="1"/>
    <col min="2" max="2" width="6.7109375" customWidth="1"/>
    <col min="3" max="3" width="50.42578125" customWidth="1"/>
    <col min="4" max="4" width="35.42578125" bestFit="1" customWidth="1"/>
    <col min="5" max="8" width="9.140625" customWidth="1"/>
    <col min="9" max="9" width="9.28515625" customWidth="1"/>
    <col min="10" max="10" width="21.140625" customWidth="1"/>
    <col min="11" max="16383" width="19.140625" hidden="1"/>
    <col min="16384" max="16384" width="4.28515625" hidden="1"/>
  </cols>
  <sheetData>
    <row r="1" spans="1:219" ht="24" customHeight="1" x14ac:dyDescent="0.25">
      <c r="A1">
        <f>PRODUCT(A2:A38,A70:A72)*A69</f>
        <v>1</v>
      </c>
      <c r="C1" s="78" t="str">
        <f>Инструкция!A2</f>
        <v>Мониторинг ДО на 13.04.2020</v>
      </c>
      <c r="D1" s="78"/>
    </row>
    <row r="2" spans="1:219" ht="31.5" customHeight="1" x14ac:dyDescent="0.25">
      <c r="A2">
        <f>IF(AND(A39=0,A68=0),0,IF(AND(A68=1,A39=1),0,1))</f>
        <v>1</v>
      </c>
      <c r="C2" s="82" t="str">
        <f>IFERROR(IF(A1=1,"Данные приняты. Перейдите на лист otchet","Продолжите заполнение таблицы."),"Введены некорректные данные")</f>
        <v>Данные приняты. Перейдите на лист otchet</v>
      </c>
      <c r="D2" s="82"/>
    </row>
    <row r="3" spans="1:219" ht="25.5" customHeight="1" x14ac:dyDescent="0.25">
      <c r="A3">
        <f>IF(LEN(D3)=0,0,IF(AND(OR(MID(D3,1,3)="sch",MID(D3,1,3)="spo",MID(D3,1,3)="ksh",MID(D3,1,3)="kch"),VALUE(MID(D3,4,3))&gt;0,LEN(D3)=9),1,0))</f>
        <v>1</v>
      </c>
      <c r="B3" s="75">
        <v>1</v>
      </c>
      <c r="C3" s="1" t="s">
        <v>0</v>
      </c>
      <c r="D3" s="52" t="s">
        <v>407</v>
      </c>
      <c r="F3" s="50" t="str">
        <f>IFERROR(IF(A3=0,"Введите корректный логин",""),"Введите корректный логин")</f>
        <v/>
      </c>
    </row>
    <row r="4" spans="1:219" ht="25.5" customHeight="1" x14ac:dyDescent="0.25">
      <c r="A4">
        <f>IF(LEN(D4)&gt;0,1,0)</f>
        <v>1</v>
      </c>
      <c r="B4" s="75">
        <v>2</v>
      </c>
      <c r="C4" s="1" t="s">
        <v>1</v>
      </c>
      <c r="D4" s="51" t="str">
        <f>IFERROR(IF(A3&lt;&gt;0,MID(D3,4,2),""),"Введен некорректный логин")</f>
        <v>05</v>
      </c>
    </row>
    <row r="5" spans="1:219" ht="25.5" customHeight="1" x14ac:dyDescent="0.25">
      <c r="A5">
        <f t="shared" ref="A5:A38" si="0">IF(LEN(D5)&gt;0,1,0)</f>
        <v>1</v>
      </c>
      <c r="B5" s="75">
        <v>3</v>
      </c>
      <c r="C5" s="1" t="s">
        <v>2</v>
      </c>
      <c r="D5" s="51" t="str">
        <f>IFERROR(IF(A3&lt;&gt;0,INDEX(служ!B:B,MATCH('Мониторинг ДО'!D4,служ!A:A,0)),""),"Введен некорректный логин")</f>
        <v>Республика Дагестан</v>
      </c>
    </row>
    <row r="6" spans="1:219" ht="48" customHeight="1" x14ac:dyDescent="0.25">
      <c r="A6">
        <f t="shared" si="0"/>
        <v>1</v>
      </c>
      <c r="B6" s="75">
        <v>4</v>
      </c>
      <c r="C6" s="1" t="s">
        <v>15</v>
      </c>
      <c r="D6" s="52" t="s">
        <v>408</v>
      </c>
      <c r="HK6" t="s">
        <v>348</v>
      </c>
    </row>
    <row r="7" spans="1:219" ht="22.5" customHeight="1" x14ac:dyDescent="0.25">
      <c r="A7">
        <f t="shared" si="0"/>
        <v>1</v>
      </c>
      <c r="B7" s="75">
        <v>5</v>
      </c>
      <c r="C7" s="2" t="s">
        <v>4</v>
      </c>
      <c r="D7" s="52">
        <v>24</v>
      </c>
      <c r="HK7" t="s">
        <v>349</v>
      </c>
    </row>
    <row r="8" spans="1:219" ht="22.5" customHeight="1" x14ac:dyDescent="0.25">
      <c r="A8">
        <f>IF(LEN(D8)&gt;0,1,0)*K8</f>
        <v>1</v>
      </c>
      <c r="B8" s="75">
        <v>6</v>
      </c>
      <c r="C8" s="3" t="s">
        <v>3</v>
      </c>
      <c r="D8" s="52">
        <v>24</v>
      </c>
      <c r="F8" s="57" t="str">
        <f>IF(D8&gt;D7,"Не может превышать общее количество","")</f>
        <v/>
      </c>
      <c r="K8">
        <f>IF(D8&gt;D7,0,1)</f>
        <v>1</v>
      </c>
      <c r="HK8" t="s">
        <v>350</v>
      </c>
    </row>
    <row r="9" spans="1:219" ht="22.5" customHeight="1" x14ac:dyDescent="0.25">
      <c r="A9">
        <f t="shared" si="0"/>
        <v>1</v>
      </c>
      <c r="B9" s="75">
        <v>7</v>
      </c>
      <c r="C9" s="2" t="s">
        <v>5</v>
      </c>
      <c r="D9" s="52">
        <v>41</v>
      </c>
      <c r="F9" s="57"/>
      <c r="HK9" t="s">
        <v>351</v>
      </c>
    </row>
    <row r="10" spans="1:219" ht="22.5" customHeight="1" x14ac:dyDescent="0.25">
      <c r="A10">
        <f>IF(LEN(D10)&gt;0,1,0)*K10</f>
        <v>1</v>
      </c>
      <c r="B10" s="75">
        <v>8</v>
      </c>
      <c r="C10" s="3" t="s">
        <v>3</v>
      </c>
      <c r="D10" s="52">
        <v>41</v>
      </c>
      <c r="F10" s="57" t="str">
        <f>IF(D10&gt;D9,"Не может превышать общее количество","")</f>
        <v/>
      </c>
      <c r="K10">
        <f>IF(D10&gt;D9,0,1)</f>
        <v>1</v>
      </c>
    </row>
    <row r="11" spans="1:219" ht="22.5" customHeight="1" x14ac:dyDescent="0.25">
      <c r="A11">
        <f t="shared" si="0"/>
        <v>1</v>
      </c>
      <c r="B11" s="75">
        <v>9</v>
      </c>
      <c r="C11" s="2" t="s">
        <v>6</v>
      </c>
      <c r="D11" s="52">
        <v>29</v>
      </c>
      <c r="F11" s="57"/>
    </row>
    <row r="12" spans="1:219" ht="22.5" customHeight="1" x14ac:dyDescent="0.25">
      <c r="A12">
        <f>IF(LEN(D12)&gt;0,1,0)*K12</f>
        <v>1</v>
      </c>
      <c r="B12" s="75">
        <v>10</v>
      </c>
      <c r="C12" s="3" t="s">
        <v>3</v>
      </c>
      <c r="D12" s="52">
        <v>29</v>
      </c>
      <c r="F12" s="57" t="str">
        <f>IF(D12&gt;D11,"Не может превышать общее количество","")</f>
        <v/>
      </c>
      <c r="K12">
        <f>IF(D12&gt;D11,0,1)</f>
        <v>1</v>
      </c>
    </row>
    <row r="13" spans="1:219" ht="22.5" customHeight="1" x14ac:dyDescent="0.25">
      <c r="A13">
        <f t="shared" si="0"/>
        <v>1</v>
      </c>
      <c r="B13" s="75">
        <v>11</v>
      </c>
      <c r="C13" s="2" t="s">
        <v>7</v>
      </c>
      <c r="D13" s="52">
        <v>29</v>
      </c>
      <c r="F13" s="57"/>
    </row>
    <row r="14" spans="1:219" ht="22.5" customHeight="1" x14ac:dyDescent="0.25">
      <c r="A14">
        <f>IF(LEN(D14)&gt;0,1,0)*K14</f>
        <v>1</v>
      </c>
      <c r="B14" s="75">
        <v>12</v>
      </c>
      <c r="C14" s="3" t="s">
        <v>3</v>
      </c>
      <c r="D14" s="52">
        <v>29</v>
      </c>
      <c r="F14" s="57" t="str">
        <f>IF(D14&gt;D13,"Не может превышать общее количество","")</f>
        <v/>
      </c>
      <c r="K14">
        <f>IF(D14&gt;D13,0,1)</f>
        <v>1</v>
      </c>
    </row>
    <row r="15" spans="1:219" ht="22.5" customHeight="1" x14ac:dyDescent="0.25">
      <c r="A15">
        <f t="shared" si="0"/>
        <v>1</v>
      </c>
      <c r="B15" s="75">
        <v>13</v>
      </c>
      <c r="C15" s="2" t="s">
        <v>8</v>
      </c>
      <c r="D15" s="52">
        <v>20</v>
      </c>
      <c r="F15" s="57"/>
    </row>
    <row r="16" spans="1:219" ht="22.5" customHeight="1" x14ac:dyDescent="0.25">
      <c r="A16">
        <f>IF(LEN(D16)&gt;0,1,0)*K16</f>
        <v>1</v>
      </c>
      <c r="B16" s="75">
        <v>14</v>
      </c>
      <c r="C16" s="3" t="s">
        <v>3</v>
      </c>
      <c r="D16" s="52">
        <v>20</v>
      </c>
      <c r="F16" s="57" t="str">
        <f>IF(D16&gt;D15,"Не может превышать общее количество","")</f>
        <v/>
      </c>
      <c r="K16">
        <f>IF(D16&gt;D15,0,1)</f>
        <v>1</v>
      </c>
    </row>
    <row r="17" spans="1:11" ht="22.5" customHeight="1" x14ac:dyDescent="0.25">
      <c r="A17">
        <f t="shared" si="0"/>
        <v>1</v>
      </c>
      <c r="B17" s="75">
        <v>15</v>
      </c>
      <c r="C17" s="2" t="s">
        <v>9</v>
      </c>
      <c r="D17" s="52">
        <v>18</v>
      </c>
      <c r="F17" s="57"/>
    </row>
    <row r="18" spans="1:11" ht="22.5" customHeight="1" x14ac:dyDescent="0.25">
      <c r="A18">
        <f>IF(LEN(D18)&gt;0,1,0)*K18</f>
        <v>1</v>
      </c>
      <c r="B18" s="75">
        <v>16</v>
      </c>
      <c r="C18" s="3" t="s">
        <v>3</v>
      </c>
      <c r="D18" s="52">
        <v>18</v>
      </c>
      <c r="F18" s="57" t="str">
        <f>IF(D18&gt;D17,"Не может превышать общее количество","")</f>
        <v/>
      </c>
      <c r="K18">
        <f>IF(D18&gt;D17,0,1)</f>
        <v>1</v>
      </c>
    </row>
    <row r="19" spans="1:11" ht="22.5" customHeight="1" x14ac:dyDescent="0.25">
      <c r="A19">
        <f t="shared" si="0"/>
        <v>1</v>
      </c>
      <c r="B19" s="75">
        <v>17</v>
      </c>
      <c r="C19" s="2" t="s">
        <v>10</v>
      </c>
      <c r="D19" s="52">
        <v>23</v>
      </c>
      <c r="F19" s="57"/>
    </row>
    <row r="20" spans="1:11" ht="22.5" customHeight="1" x14ac:dyDescent="0.25">
      <c r="A20">
        <f>IF(LEN(D20)&gt;0,1,0)*K20</f>
        <v>1</v>
      </c>
      <c r="B20" s="75">
        <v>18</v>
      </c>
      <c r="C20" s="3" t="s">
        <v>3</v>
      </c>
      <c r="D20" s="52">
        <v>23</v>
      </c>
      <c r="F20" s="57" t="str">
        <f>IF(D20&gt;D19,"Не может превышать общее количество","")</f>
        <v/>
      </c>
      <c r="K20">
        <f>IF(D20&gt;D19,0,1)</f>
        <v>1</v>
      </c>
    </row>
    <row r="21" spans="1:11" ht="22.5" customHeight="1" x14ac:dyDescent="0.25">
      <c r="A21">
        <f t="shared" si="0"/>
        <v>1</v>
      </c>
      <c r="B21" s="75">
        <v>19</v>
      </c>
      <c r="C21" s="2" t="s">
        <v>11</v>
      </c>
      <c r="D21" s="52">
        <v>20</v>
      </c>
      <c r="F21" s="57"/>
    </row>
    <row r="22" spans="1:11" ht="22.5" customHeight="1" x14ac:dyDescent="0.25">
      <c r="A22">
        <f>IF(LEN(D22)&gt;0,1,0)*K22</f>
        <v>1</v>
      </c>
      <c r="B22" s="75">
        <v>20</v>
      </c>
      <c r="C22" s="3" t="s">
        <v>3</v>
      </c>
      <c r="D22" s="52">
        <v>20</v>
      </c>
      <c r="F22" s="57" t="str">
        <f>IF(D22&gt;D21,"Не может превышать общее количество","")</f>
        <v/>
      </c>
      <c r="K22">
        <f>IF(D22&gt;D21,0,1)</f>
        <v>1</v>
      </c>
    </row>
    <row r="23" spans="1:11" ht="22.5" customHeight="1" x14ac:dyDescent="0.25">
      <c r="A23">
        <f t="shared" si="0"/>
        <v>1</v>
      </c>
      <c r="B23" s="75">
        <v>21</v>
      </c>
      <c r="C23" s="2" t="s">
        <v>12</v>
      </c>
      <c r="D23" s="52">
        <v>15</v>
      </c>
      <c r="F23" s="57"/>
    </row>
    <row r="24" spans="1:11" ht="22.5" customHeight="1" x14ac:dyDescent="0.25">
      <c r="A24">
        <f>IF(LEN(D24)&gt;0,1,0)*K24</f>
        <v>1</v>
      </c>
      <c r="B24" s="75">
        <v>22</v>
      </c>
      <c r="C24" s="3" t="s">
        <v>3</v>
      </c>
      <c r="D24" s="52">
        <v>15</v>
      </c>
      <c r="F24" s="57" t="str">
        <f>IF(D24&gt;D23,"Не может превышать общее количество","")</f>
        <v/>
      </c>
      <c r="K24">
        <f>IF(D24&gt;D23,0,1)</f>
        <v>1</v>
      </c>
    </row>
    <row r="25" spans="1:11" ht="22.5" customHeight="1" x14ac:dyDescent="0.25">
      <c r="A25">
        <f t="shared" si="0"/>
        <v>1</v>
      </c>
      <c r="B25" s="75">
        <v>23</v>
      </c>
      <c r="C25" s="2" t="s">
        <v>13</v>
      </c>
      <c r="D25" s="52">
        <v>5</v>
      </c>
      <c r="F25" s="57"/>
    </row>
    <row r="26" spans="1:11" ht="22.5" customHeight="1" x14ac:dyDescent="0.25">
      <c r="A26">
        <f>IF(LEN(D26)&gt;0,1,0)*K26</f>
        <v>1</v>
      </c>
      <c r="B26" s="75">
        <v>24</v>
      </c>
      <c r="C26" s="3" t="s">
        <v>3</v>
      </c>
      <c r="D26" s="52">
        <v>5</v>
      </c>
      <c r="F26" s="57" t="str">
        <f>IF(D26&gt;D25,"Не может превышать общее количество","")</f>
        <v/>
      </c>
      <c r="K26">
        <f>IF(D26&gt;D25,0,1)</f>
        <v>1</v>
      </c>
    </row>
    <row r="27" spans="1:11" ht="22.5" customHeight="1" x14ac:dyDescent="0.25">
      <c r="A27">
        <f t="shared" si="0"/>
        <v>1</v>
      </c>
      <c r="B27" s="75">
        <v>25</v>
      </c>
      <c r="C27" s="2" t="s">
        <v>14</v>
      </c>
      <c r="D27" s="52">
        <v>20</v>
      </c>
      <c r="F27" s="57"/>
    </row>
    <row r="28" spans="1:11" ht="22.5" customHeight="1" x14ac:dyDescent="0.25">
      <c r="A28">
        <f>IF(LEN(D28)&gt;0,1,0)*K28</f>
        <v>1</v>
      </c>
      <c r="B28" s="75">
        <v>26</v>
      </c>
      <c r="C28" s="3" t="s">
        <v>3</v>
      </c>
      <c r="D28" s="52">
        <v>20</v>
      </c>
      <c r="F28" s="57" t="str">
        <f>IF(D28&gt;D27,"Не может превышать общее количество","")</f>
        <v/>
      </c>
      <c r="K28">
        <f>IF(D28&gt;D27,0,1)</f>
        <v>1</v>
      </c>
    </row>
    <row r="29" spans="1:11" x14ac:dyDescent="0.25">
      <c r="A29" s="71">
        <f t="shared" si="0"/>
        <v>1</v>
      </c>
      <c r="B29" s="75">
        <v>27</v>
      </c>
      <c r="C29" s="58" t="s">
        <v>311</v>
      </c>
      <c r="D29" s="59">
        <v>11</v>
      </c>
    </row>
    <row r="30" spans="1:11" ht="30" x14ac:dyDescent="0.25">
      <c r="A30" s="71">
        <f t="shared" si="0"/>
        <v>1</v>
      </c>
      <c r="B30" s="75">
        <v>28</v>
      </c>
      <c r="C30" s="60" t="s">
        <v>312</v>
      </c>
      <c r="D30" s="59">
        <v>45</v>
      </c>
    </row>
    <row r="31" spans="1:11" ht="60" x14ac:dyDescent="0.25">
      <c r="A31" s="71">
        <f t="shared" si="0"/>
        <v>1</v>
      </c>
      <c r="B31" s="75">
        <v>29</v>
      </c>
      <c r="C31" s="58" t="s">
        <v>347</v>
      </c>
      <c r="D31" s="59" t="s">
        <v>350</v>
      </c>
    </row>
    <row r="32" spans="1:11" x14ac:dyDescent="0.25">
      <c r="A32" s="71">
        <f t="shared" si="0"/>
        <v>1</v>
      </c>
      <c r="B32" s="75">
        <v>30</v>
      </c>
      <c r="C32" s="60" t="s">
        <v>313</v>
      </c>
      <c r="D32" s="59">
        <v>2</v>
      </c>
    </row>
    <row r="33" spans="1:11" ht="105" x14ac:dyDescent="0.25">
      <c r="A33" s="71">
        <f>IF(LEN(D33)&gt;0,1,0)*K33</f>
        <v>1</v>
      </c>
      <c r="B33" s="75">
        <v>31</v>
      </c>
      <c r="C33" s="58" t="s">
        <v>353</v>
      </c>
      <c r="D33" s="59">
        <v>0</v>
      </c>
      <c r="F33" s="57" t="str">
        <f>IF(D33&gt;$D$29,"не может превышать общее количество учебных кабинетов","")</f>
        <v/>
      </c>
      <c r="K33">
        <f>IF(D33&gt;$D$29,0,1)</f>
        <v>1</v>
      </c>
    </row>
    <row r="34" spans="1:11" ht="30" x14ac:dyDescent="0.25">
      <c r="A34" s="71">
        <f t="shared" ref="A34:A36" si="1">IF(LEN(D34)&gt;0,1,0)*K34</f>
        <v>1</v>
      </c>
      <c r="B34" s="75">
        <v>32</v>
      </c>
      <c r="C34" s="61" t="s">
        <v>314</v>
      </c>
      <c r="D34" s="59">
        <v>5</v>
      </c>
      <c r="F34" s="57" t="str">
        <f t="shared" ref="F34:F36" si="2">IF(D34&gt;$D$29,"не может превышать общее количество учебных кабинетов","")</f>
        <v/>
      </c>
      <c r="K34">
        <f t="shared" ref="K34:K36" si="3">IF(D34&gt;$D$29,0,1)</f>
        <v>1</v>
      </c>
    </row>
    <row r="35" spans="1:11" ht="45" x14ac:dyDescent="0.25">
      <c r="A35" s="71">
        <f t="shared" si="1"/>
        <v>1</v>
      </c>
      <c r="B35" s="75">
        <v>33</v>
      </c>
      <c r="C35" s="60" t="s">
        <v>354</v>
      </c>
      <c r="D35" s="59">
        <v>0</v>
      </c>
      <c r="F35" s="57" t="str">
        <f t="shared" si="2"/>
        <v/>
      </c>
      <c r="K35">
        <f t="shared" si="3"/>
        <v>1</v>
      </c>
    </row>
    <row r="36" spans="1:11" ht="45" x14ac:dyDescent="0.25">
      <c r="A36" s="71">
        <f t="shared" si="1"/>
        <v>1</v>
      </c>
      <c r="B36" s="75">
        <v>34</v>
      </c>
      <c r="C36" s="60" t="s">
        <v>346</v>
      </c>
      <c r="D36" s="59">
        <v>0</v>
      </c>
      <c r="F36" s="57" t="str">
        <f t="shared" si="2"/>
        <v/>
      </c>
      <c r="K36">
        <f t="shared" si="3"/>
        <v>1</v>
      </c>
    </row>
    <row r="37" spans="1:11" ht="30" x14ac:dyDescent="0.25">
      <c r="A37" s="71">
        <f t="shared" si="0"/>
        <v>1</v>
      </c>
      <c r="B37" s="75">
        <v>35</v>
      </c>
      <c r="C37" s="60" t="s">
        <v>356</v>
      </c>
      <c r="D37" s="59" t="s">
        <v>409</v>
      </c>
    </row>
    <row r="38" spans="1:11" ht="75" x14ac:dyDescent="0.25">
      <c r="A38" s="71">
        <f t="shared" si="0"/>
        <v>1</v>
      </c>
      <c r="B38" s="75">
        <v>36</v>
      </c>
      <c r="C38" s="60" t="s">
        <v>355</v>
      </c>
      <c r="D38" s="59" t="s">
        <v>409</v>
      </c>
    </row>
    <row r="39" spans="1:11" ht="64.5" customHeight="1" x14ac:dyDescent="0.25">
      <c r="A39" s="71">
        <f>IF(SUM(A40:A64,A66)&gt;0,1,0)*A65*A67</f>
        <v>1</v>
      </c>
      <c r="B39" s="75">
        <v>37</v>
      </c>
      <c r="C39" s="83" t="s">
        <v>352</v>
      </c>
      <c r="D39" s="84"/>
    </row>
    <row r="40" spans="1:11" x14ac:dyDescent="0.25">
      <c r="A40" s="71">
        <f>IF(LEN(D40)&gt;0,1,0)</f>
        <v>1</v>
      </c>
      <c r="B40" s="75" t="s">
        <v>365</v>
      </c>
      <c r="C40" s="62" t="s">
        <v>315</v>
      </c>
      <c r="D40" s="63" t="s">
        <v>410</v>
      </c>
      <c r="F40" s="57" t="str">
        <f>IF(AND(A40=1,$K$68=1),"Вы указали, что ДО не организовано","")</f>
        <v/>
      </c>
    </row>
    <row r="41" spans="1:11" x14ac:dyDescent="0.25">
      <c r="A41" s="71">
        <f t="shared" ref="A41:A72" si="4">IF(LEN(D41)&gt;0,1,0)</f>
        <v>0</v>
      </c>
      <c r="B41" s="75" t="s">
        <v>366</v>
      </c>
      <c r="C41" s="62" t="s">
        <v>316</v>
      </c>
      <c r="D41" s="63"/>
      <c r="F41" s="57" t="str">
        <f t="shared" ref="F41:F66" si="5">IF(AND(A41=1,$K$68=1),"Вы указали, что ДО не организовано","")</f>
        <v/>
      </c>
    </row>
    <row r="42" spans="1:11" ht="30" x14ac:dyDescent="0.25">
      <c r="A42" s="71">
        <f t="shared" si="4"/>
        <v>0</v>
      </c>
      <c r="B42" s="75" t="s">
        <v>367</v>
      </c>
      <c r="C42" s="62" t="s">
        <v>317</v>
      </c>
      <c r="D42" s="63"/>
      <c r="F42" s="57" t="str">
        <f t="shared" si="5"/>
        <v/>
      </c>
    </row>
    <row r="43" spans="1:11" ht="30" x14ac:dyDescent="0.25">
      <c r="A43" s="71">
        <f t="shared" si="4"/>
        <v>0</v>
      </c>
      <c r="B43" s="75" t="s">
        <v>368</v>
      </c>
      <c r="C43" s="62" t="s">
        <v>318</v>
      </c>
      <c r="D43" s="63"/>
      <c r="F43" s="57" t="str">
        <f t="shared" si="5"/>
        <v/>
      </c>
    </row>
    <row r="44" spans="1:11" x14ac:dyDescent="0.25">
      <c r="A44" s="71">
        <f t="shared" si="4"/>
        <v>0</v>
      </c>
      <c r="B44" s="75" t="s">
        <v>369</v>
      </c>
      <c r="C44" s="62" t="s">
        <v>319</v>
      </c>
      <c r="D44" s="63"/>
      <c r="F44" s="57" t="str">
        <f t="shared" si="5"/>
        <v/>
      </c>
    </row>
    <row r="45" spans="1:11" ht="30" x14ac:dyDescent="0.25">
      <c r="A45" s="71">
        <f t="shared" si="4"/>
        <v>0</v>
      </c>
      <c r="B45" s="75" t="s">
        <v>370</v>
      </c>
      <c r="C45" s="62" t="s">
        <v>320</v>
      </c>
      <c r="D45" s="63"/>
      <c r="F45" s="57" t="str">
        <f t="shared" si="5"/>
        <v/>
      </c>
    </row>
    <row r="46" spans="1:11" x14ac:dyDescent="0.25">
      <c r="A46" s="71">
        <f t="shared" si="4"/>
        <v>0</v>
      </c>
      <c r="B46" s="75" t="s">
        <v>371</v>
      </c>
      <c r="C46" s="62" t="s">
        <v>321</v>
      </c>
      <c r="D46" s="63"/>
      <c r="F46" s="57" t="str">
        <f t="shared" si="5"/>
        <v/>
      </c>
    </row>
    <row r="47" spans="1:11" ht="30" x14ac:dyDescent="0.25">
      <c r="A47" s="71">
        <f t="shared" si="4"/>
        <v>1</v>
      </c>
      <c r="B47" s="75" t="s">
        <v>372</v>
      </c>
      <c r="C47" s="62" t="s">
        <v>322</v>
      </c>
      <c r="D47" s="63" t="s">
        <v>410</v>
      </c>
      <c r="F47" s="57" t="str">
        <f t="shared" si="5"/>
        <v/>
      </c>
    </row>
    <row r="48" spans="1:11" ht="30" x14ac:dyDescent="0.25">
      <c r="A48" s="71">
        <f t="shared" si="4"/>
        <v>0</v>
      </c>
      <c r="B48" s="75" t="s">
        <v>373</v>
      </c>
      <c r="C48" s="62" t="s">
        <v>323</v>
      </c>
      <c r="D48" s="63"/>
      <c r="F48" s="57" t="str">
        <f t="shared" si="5"/>
        <v/>
      </c>
    </row>
    <row r="49" spans="1:6" x14ac:dyDescent="0.25">
      <c r="A49" s="71">
        <f t="shared" si="4"/>
        <v>0</v>
      </c>
      <c r="B49" s="75" t="s">
        <v>374</v>
      </c>
      <c r="C49" s="64" t="s">
        <v>324</v>
      </c>
      <c r="D49" s="63"/>
      <c r="F49" s="57" t="str">
        <f t="shared" si="5"/>
        <v/>
      </c>
    </row>
    <row r="50" spans="1:6" ht="30" x14ac:dyDescent="0.25">
      <c r="A50" s="71">
        <f t="shared" si="4"/>
        <v>0</v>
      </c>
      <c r="B50" s="75" t="s">
        <v>375</v>
      </c>
      <c r="C50" s="62" t="s">
        <v>325</v>
      </c>
      <c r="D50" s="63"/>
      <c r="F50" s="57" t="str">
        <f t="shared" si="5"/>
        <v/>
      </c>
    </row>
    <row r="51" spans="1:6" ht="30" x14ac:dyDescent="0.25">
      <c r="A51" s="71">
        <f t="shared" si="4"/>
        <v>1</v>
      </c>
      <c r="B51" s="75" t="s">
        <v>376</v>
      </c>
      <c r="C51" s="62" t="s">
        <v>326</v>
      </c>
      <c r="D51" s="63" t="s">
        <v>410</v>
      </c>
      <c r="F51" s="57" t="str">
        <f t="shared" si="5"/>
        <v/>
      </c>
    </row>
    <row r="52" spans="1:6" ht="30" x14ac:dyDescent="0.25">
      <c r="A52" s="71">
        <f t="shared" si="4"/>
        <v>0</v>
      </c>
      <c r="B52" s="75" t="s">
        <v>377</v>
      </c>
      <c r="C52" s="62" t="s">
        <v>327</v>
      </c>
      <c r="D52" s="63"/>
      <c r="F52" s="57" t="str">
        <f t="shared" si="5"/>
        <v/>
      </c>
    </row>
    <row r="53" spans="1:6" x14ac:dyDescent="0.25">
      <c r="A53" s="71">
        <f t="shared" si="4"/>
        <v>0</v>
      </c>
      <c r="B53" s="75" t="s">
        <v>378</v>
      </c>
      <c r="C53" s="62" t="s">
        <v>328</v>
      </c>
      <c r="D53" s="63"/>
      <c r="F53" s="57" t="str">
        <f t="shared" si="5"/>
        <v/>
      </c>
    </row>
    <row r="54" spans="1:6" ht="30" x14ac:dyDescent="0.25">
      <c r="A54" s="71">
        <f t="shared" si="4"/>
        <v>0</v>
      </c>
      <c r="B54" s="75" t="s">
        <v>379</v>
      </c>
      <c r="C54" s="62" t="s">
        <v>329</v>
      </c>
      <c r="D54" s="63"/>
      <c r="F54" s="57" t="str">
        <f t="shared" si="5"/>
        <v/>
      </c>
    </row>
    <row r="55" spans="1:6" ht="30" x14ac:dyDescent="0.25">
      <c r="A55" s="71">
        <f t="shared" si="4"/>
        <v>0</v>
      </c>
      <c r="B55" s="75" t="s">
        <v>380</v>
      </c>
      <c r="C55" s="62" t="s">
        <v>330</v>
      </c>
      <c r="D55" s="63"/>
      <c r="F55" s="57" t="str">
        <f t="shared" si="5"/>
        <v/>
      </c>
    </row>
    <row r="56" spans="1:6" ht="30" x14ac:dyDescent="0.25">
      <c r="A56" s="71">
        <f t="shared" si="4"/>
        <v>0</v>
      </c>
      <c r="B56" s="75" t="s">
        <v>381</v>
      </c>
      <c r="C56" s="62" t="s">
        <v>331</v>
      </c>
      <c r="D56" s="63"/>
      <c r="F56" s="57" t="str">
        <f t="shared" si="5"/>
        <v/>
      </c>
    </row>
    <row r="57" spans="1:6" ht="30" x14ac:dyDescent="0.25">
      <c r="A57" s="71">
        <f t="shared" si="4"/>
        <v>1</v>
      </c>
      <c r="B57" s="75" t="s">
        <v>382</v>
      </c>
      <c r="C57" s="62" t="s">
        <v>332</v>
      </c>
      <c r="D57" s="63" t="s">
        <v>410</v>
      </c>
      <c r="F57" s="57" t="str">
        <f t="shared" si="5"/>
        <v/>
      </c>
    </row>
    <row r="58" spans="1:6" ht="30" x14ac:dyDescent="0.25">
      <c r="A58" s="71">
        <f t="shared" si="4"/>
        <v>0</v>
      </c>
      <c r="B58" s="75" t="s">
        <v>383</v>
      </c>
      <c r="C58" s="62" t="s">
        <v>333</v>
      </c>
      <c r="D58" s="63"/>
      <c r="F58" s="57" t="str">
        <f t="shared" si="5"/>
        <v/>
      </c>
    </row>
    <row r="59" spans="1:6" ht="30" x14ac:dyDescent="0.25">
      <c r="A59" s="71">
        <f t="shared" si="4"/>
        <v>0</v>
      </c>
      <c r="B59" s="75" t="s">
        <v>384</v>
      </c>
      <c r="C59" s="62" t="s">
        <v>334</v>
      </c>
      <c r="D59" s="63"/>
      <c r="F59" s="57" t="str">
        <f t="shared" si="5"/>
        <v/>
      </c>
    </row>
    <row r="60" spans="1:6" ht="30" x14ac:dyDescent="0.25">
      <c r="A60" s="71">
        <f t="shared" si="4"/>
        <v>0</v>
      </c>
      <c r="B60" s="75" t="s">
        <v>385</v>
      </c>
      <c r="C60" s="62" t="s">
        <v>335</v>
      </c>
      <c r="D60" s="63"/>
      <c r="F60" s="57" t="str">
        <f t="shared" si="5"/>
        <v/>
      </c>
    </row>
    <row r="61" spans="1:6" ht="30" x14ac:dyDescent="0.25">
      <c r="A61" s="71">
        <f t="shared" si="4"/>
        <v>0</v>
      </c>
      <c r="B61" s="75" t="s">
        <v>386</v>
      </c>
      <c r="C61" s="62" t="s">
        <v>336</v>
      </c>
      <c r="D61" s="63"/>
      <c r="F61" s="57" t="str">
        <f t="shared" si="5"/>
        <v/>
      </c>
    </row>
    <row r="62" spans="1:6" x14ac:dyDescent="0.25">
      <c r="A62" s="71">
        <f t="shared" si="4"/>
        <v>0</v>
      </c>
      <c r="B62" s="75" t="s">
        <v>387</v>
      </c>
      <c r="C62" s="72" t="s">
        <v>344</v>
      </c>
      <c r="D62" s="63"/>
      <c r="F62" s="57" t="str">
        <f t="shared" si="5"/>
        <v/>
      </c>
    </row>
    <row r="63" spans="1:6" x14ac:dyDescent="0.25">
      <c r="A63" s="71">
        <f t="shared" si="4"/>
        <v>0</v>
      </c>
      <c r="B63" s="75" t="s">
        <v>388</v>
      </c>
      <c r="C63" s="72" t="s">
        <v>345</v>
      </c>
      <c r="D63" s="63"/>
      <c r="F63" s="57" t="str">
        <f t="shared" si="5"/>
        <v/>
      </c>
    </row>
    <row r="64" spans="1:6" x14ac:dyDescent="0.25">
      <c r="A64" s="71">
        <f t="shared" si="4"/>
        <v>0</v>
      </c>
      <c r="B64" s="75" t="s">
        <v>389</v>
      </c>
      <c r="C64" s="65" t="s">
        <v>337</v>
      </c>
      <c r="D64" s="59"/>
      <c r="F64" s="57" t="str">
        <f t="shared" si="5"/>
        <v/>
      </c>
    </row>
    <row r="65" spans="1:11" ht="30" x14ac:dyDescent="0.25">
      <c r="A65" s="71">
        <f>IF(D64="",1,IF(LEN(D65)&gt;0,1,0))</f>
        <v>1</v>
      </c>
      <c r="B65" s="75"/>
      <c r="C65" s="74" t="s">
        <v>338</v>
      </c>
      <c r="D65" s="59"/>
      <c r="F65" s="57"/>
    </row>
    <row r="66" spans="1:11" x14ac:dyDescent="0.25">
      <c r="A66" s="71">
        <f t="shared" si="4"/>
        <v>1</v>
      </c>
      <c r="B66" s="75" t="s">
        <v>390</v>
      </c>
      <c r="C66" s="66" t="s">
        <v>339</v>
      </c>
      <c r="D66" s="59" t="s">
        <v>410</v>
      </c>
      <c r="F66" s="57" t="str">
        <f t="shared" si="5"/>
        <v/>
      </c>
    </row>
    <row r="67" spans="1:11" ht="30" x14ac:dyDescent="0.25">
      <c r="A67" s="71">
        <f>IF(D66="",1,IF(LEN(D67)&gt;0,1,0))</f>
        <v>1</v>
      </c>
      <c r="B67" s="75"/>
      <c r="C67" s="73" t="s">
        <v>340</v>
      </c>
      <c r="D67" s="67" t="s">
        <v>411</v>
      </c>
      <c r="F67" s="57"/>
    </row>
    <row r="68" spans="1:11" ht="60" x14ac:dyDescent="0.25">
      <c r="A68" s="71">
        <f>IF(LEN(D68)&gt;0,1,0)</f>
        <v>0</v>
      </c>
      <c r="B68" s="75" t="s">
        <v>391</v>
      </c>
      <c r="C68" s="68" t="s">
        <v>402</v>
      </c>
      <c r="D68" s="59"/>
      <c r="F68" s="57" t="str">
        <f>IF(AND(K68=1,A39=1),"Если ДО не организовано, платформы не указываются","")</f>
        <v/>
      </c>
      <c r="K68">
        <f>IF(LEN(D68)&gt;0,1,0)</f>
        <v>0</v>
      </c>
    </row>
    <row r="69" spans="1:11" ht="46.5" customHeight="1" x14ac:dyDescent="0.25">
      <c r="A69" s="71">
        <f>IF(LEN(D68)=0,1,IF(AND(D68="другое",LEN(D69)=0),0,1))</f>
        <v>1</v>
      </c>
      <c r="B69" s="75"/>
      <c r="C69" s="73" t="s">
        <v>403</v>
      </c>
      <c r="D69" s="63"/>
    </row>
    <row r="70" spans="1:11" ht="45" x14ac:dyDescent="0.25">
      <c r="A70" s="71">
        <f t="shared" si="4"/>
        <v>1</v>
      </c>
      <c r="B70" s="75">
        <v>38</v>
      </c>
      <c r="C70" s="69" t="s">
        <v>341</v>
      </c>
      <c r="D70" s="70" t="s">
        <v>412</v>
      </c>
    </row>
    <row r="71" spans="1:11" ht="45" x14ac:dyDescent="0.25">
      <c r="A71" s="71">
        <f t="shared" si="4"/>
        <v>1</v>
      </c>
      <c r="B71" s="75">
        <v>39</v>
      </c>
      <c r="C71" s="69" t="s">
        <v>342</v>
      </c>
      <c r="D71" s="63">
        <v>89640531225</v>
      </c>
    </row>
    <row r="72" spans="1:11" ht="45" x14ac:dyDescent="0.25">
      <c r="A72" s="71">
        <f t="shared" si="4"/>
        <v>1</v>
      </c>
      <c r="B72" s="75">
        <v>40</v>
      </c>
      <c r="C72" s="69" t="s">
        <v>343</v>
      </c>
      <c r="D72" s="63" t="s">
        <v>413</v>
      </c>
    </row>
  </sheetData>
  <sheetProtection password="CF7E" sheet="1" objects="1" scenarios="1"/>
  <mergeCells count="3">
    <mergeCell ref="C1:D1"/>
    <mergeCell ref="C2:D2"/>
    <mergeCell ref="C39:D39"/>
  </mergeCells>
  <conditionalFormatting sqref="D6:D38">
    <cfRule type="expression" dxfId="9" priority="9">
      <formula>$A6=0</formula>
    </cfRule>
  </conditionalFormatting>
  <conditionalFormatting sqref="C2:D2">
    <cfRule type="expression" dxfId="8" priority="8">
      <formula>$A$1=1</formula>
    </cfRule>
  </conditionalFormatting>
  <conditionalFormatting sqref="D3">
    <cfRule type="expression" dxfId="7" priority="7">
      <formula>$A$3=0</formula>
    </cfRule>
  </conditionalFormatting>
  <conditionalFormatting sqref="D70:D72">
    <cfRule type="expression" dxfId="6" priority="6">
      <formula>$A70=0</formula>
    </cfRule>
  </conditionalFormatting>
  <conditionalFormatting sqref="D40:D64 D66">
    <cfRule type="expression" dxfId="5" priority="5">
      <formula>$A40=0</formula>
    </cfRule>
  </conditionalFormatting>
  <conditionalFormatting sqref="D65 D67">
    <cfRule type="expression" dxfId="4" priority="4">
      <formula>$A65=0</formula>
    </cfRule>
  </conditionalFormatting>
  <conditionalFormatting sqref="D68">
    <cfRule type="expression" dxfId="3" priority="3">
      <formula>$A$68=0</formula>
    </cfRule>
  </conditionalFormatting>
  <conditionalFormatting sqref="D69">
    <cfRule type="expression" dxfId="2" priority="2">
      <formula>$A$69=0</formula>
    </cfRule>
  </conditionalFormatting>
  <conditionalFormatting sqref="D40:D67">
    <cfRule type="expression" dxfId="1" priority="1" stopIfTrue="1">
      <formula>$K$68=1</formula>
    </cfRule>
  </conditionalFormatting>
  <dataValidations count="6">
    <dataValidation type="list" allowBlank="1" showInputMessage="1" showErrorMessage="1" sqref="D40:D64 D66">
      <formula1>"да"</formula1>
    </dataValidation>
    <dataValidation type="whole" operator="greaterThanOrEqual" allowBlank="1" showInputMessage="1" showErrorMessage="1" sqref="D29:D30 D32:D36 D11 D13 D15 D17 D19 D21 D23 D25 D27 D9 D7">
      <formula1>0</formula1>
    </dataValidation>
    <dataValidation type="list" operator="greaterThanOrEqual" allowBlank="1" showInputMessage="1" showErrorMessage="1" sqref="D37:D38">
      <formula1>"да,нет"</formula1>
    </dataValidation>
    <dataValidation type="whole" operator="greaterThanOrEqual" allowBlank="1" showInputMessage="1" showErrorMessage="1" error="Не может превышать общее количество" sqref="D28 D8 D10 D12 D14 D16 D18 D20 D22 D24 D26">
      <formula1>0</formula1>
    </dataValidation>
    <dataValidation type="list" allowBlank="1" showInputMessage="1" showErrorMessage="1" sqref="D31">
      <formula1>$HK$6:$HK$9</formula1>
    </dataValidation>
    <dataValidation type="list" allowBlank="1" showInputMessage="1" showErrorMessage="1" sqref="D68">
      <formula1>"каникулы,обучение в очном режиме,другое"</formula1>
    </dataValidation>
  </dataValidations>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7"/>
  <sheetViews>
    <sheetView topLeftCell="XFD1" workbookViewId="0">
      <selection sqref="A1:XFD1048576"/>
    </sheetView>
  </sheetViews>
  <sheetFormatPr defaultColWidth="0" defaultRowHeight="15" x14ac:dyDescent="0.25"/>
  <cols>
    <col min="1" max="1" width="11.7109375" hidden="1" customWidth="1"/>
    <col min="2" max="2" width="31.140625" hidden="1" customWidth="1"/>
    <col min="3" max="16384" width="9.140625" hidden="1"/>
  </cols>
  <sheetData>
    <row r="1" spans="1:2" ht="30" x14ac:dyDescent="0.25">
      <c r="A1" s="53" t="s">
        <v>124</v>
      </c>
      <c r="B1" s="53" t="s">
        <v>125</v>
      </c>
    </row>
    <row r="2" spans="1:2" x14ac:dyDescent="0.25">
      <c r="A2" s="54" t="s">
        <v>212</v>
      </c>
      <c r="B2" t="s">
        <v>126</v>
      </c>
    </row>
    <row r="3" spans="1:2" x14ac:dyDescent="0.25">
      <c r="A3" s="54" t="s">
        <v>213</v>
      </c>
      <c r="B3" t="s">
        <v>127</v>
      </c>
    </row>
    <row r="4" spans="1:2" x14ac:dyDescent="0.25">
      <c r="A4" s="54" t="s">
        <v>214</v>
      </c>
      <c r="B4" t="s">
        <v>128</v>
      </c>
    </row>
    <row r="5" spans="1:2" x14ac:dyDescent="0.25">
      <c r="A5" s="54" t="s">
        <v>215</v>
      </c>
      <c r="B5" t="s">
        <v>129</v>
      </c>
    </row>
    <row r="6" spans="1:2" x14ac:dyDescent="0.25">
      <c r="A6" s="54" t="s">
        <v>216</v>
      </c>
      <c r="B6" t="s">
        <v>130</v>
      </c>
    </row>
    <row r="7" spans="1:2" x14ac:dyDescent="0.25">
      <c r="A7" s="54" t="s">
        <v>217</v>
      </c>
      <c r="B7" t="s">
        <v>131</v>
      </c>
    </row>
    <row r="8" spans="1:2" x14ac:dyDescent="0.25">
      <c r="A8" s="54" t="s">
        <v>218</v>
      </c>
      <c r="B8" t="s">
        <v>132</v>
      </c>
    </row>
    <row r="9" spans="1:2" x14ac:dyDescent="0.25">
      <c r="A9" s="54" t="s">
        <v>219</v>
      </c>
      <c r="B9" t="s">
        <v>133</v>
      </c>
    </row>
    <row r="10" spans="1:2" x14ac:dyDescent="0.25">
      <c r="A10" s="54" t="s">
        <v>220</v>
      </c>
      <c r="B10" t="s">
        <v>134</v>
      </c>
    </row>
    <row r="11" spans="1:2" x14ac:dyDescent="0.25">
      <c r="A11" s="54" t="s">
        <v>221</v>
      </c>
      <c r="B11" t="s">
        <v>135</v>
      </c>
    </row>
    <row r="12" spans="1:2" x14ac:dyDescent="0.25">
      <c r="A12" s="54" t="s">
        <v>222</v>
      </c>
      <c r="B12" t="s">
        <v>136</v>
      </c>
    </row>
    <row r="13" spans="1:2" x14ac:dyDescent="0.25">
      <c r="A13" s="54" t="s">
        <v>223</v>
      </c>
      <c r="B13" t="s">
        <v>137</v>
      </c>
    </row>
    <row r="14" spans="1:2" x14ac:dyDescent="0.25">
      <c r="A14" s="54" t="s">
        <v>224</v>
      </c>
      <c r="B14" t="s">
        <v>138</v>
      </c>
    </row>
    <row r="15" spans="1:2" x14ac:dyDescent="0.25">
      <c r="A15" s="54" t="s">
        <v>225</v>
      </c>
      <c r="B15" t="s">
        <v>139</v>
      </c>
    </row>
    <row r="16" spans="1:2" x14ac:dyDescent="0.25">
      <c r="A16" s="54" t="s">
        <v>226</v>
      </c>
      <c r="B16" t="s">
        <v>140</v>
      </c>
    </row>
    <row r="17" spans="1:2" x14ac:dyDescent="0.25">
      <c r="A17" s="54" t="s">
        <v>227</v>
      </c>
      <c r="B17" t="s">
        <v>141</v>
      </c>
    </row>
    <row r="18" spans="1:2" x14ac:dyDescent="0.25">
      <c r="A18" s="54" t="s">
        <v>228</v>
      </c>
      <c r="B18" t="s">
        <v>142</v>
      </c>
    </row>
    <row r="19" spans="1:2" x14ac:dyDescent="0.25">
      <c r="A19" s="54" t="s">
        <v>229</v>
      </c>
      <c r="B19" t="s">
        <v>143</v>
      </c>
    </row>
    <row r="20" spans="1:2" x14ac:dyDescent="0.25">
      <c r="A20" s="54" t="s">
        <v>230</v>
      </c>
      <c r="B20" t="s">
        <v>144</v>
      </c>
    </row>
    <row r="21" spans="1:2" x14ac:dyDescent="0.25">
      <c r="A21" s="54" t="s">
        <v>231</v>
      </c>
      <c r="B21" t="s">
        <v>145</v>
      </c>
    </row>
    <row r="22" spans="1:2" x14ac:dyDescent="0.25">
      <c r="A22" s="54" t="s">
        <v>241</v>
      </c>
      <c r="B22" t="s">
        <v>146</v>
      </c>
    </row>
    <row r="23" spans="1:2" x14ac:dyDescent="0.25">
      <c r="A23" s="54" t="s">
        <v>242</v>
      </c>
      <c r="B23" t="s">
        <v>147</v>
      </c>
    </row>
    <row r="24" spans="1:2" x14ac:dyDescent="0.25">
      <c r="A24" s="54" t="s">
        <v>243</v>
      </c>
      <c r="B24" t="s">
        <v>148</v>
      </c>
    </row>
    <row r="25" spans="1:2" x14ac:dyDescent="0.25">
      <c r="A25" s="54" t="s">
        <v>244</v>
      </c>
      <c r="B25" t="s">
        <v>149</v>
      </c>
    </row>
    <row r="26" spans="1:2" x14ac:dyDescent="0.25">
      <c r="A26" s="54" t="s">
        <v>245</v>
      </c>
      <c r="B26" t="s">
        <v>150</v>
      </c>
    </row>
    <row r="27" spans="1:2" x14ac:dyDescent="0.25">
      <c r="A27" s="54" t="s">
        <v>246</v>
      </c>
      <c r="B27" t="s">
        <v>151</v>
      </c>
    </row>
    <row r="28" spans="1:2" x14ac:dyDescent="0.25">
      <c r="A28" s="54" t="s">
        <v>247</v>
      </c>
      <c r="B28" t="s">
        <v>152</v>
      </c>
    </row>
    <row r="29" spans="1:2" x14ac:dyDescent="0.25">
      <c r="A29" s="54" t="s">
        <v>248</v>
      </c>
      <c r="B29" t="s">
        <v>153</v>
      </c>
    </row>
    <row r="30" spans="1:2" x14ac:dyDescent="0.25">
      <c r="A30" s="54" t="s">
        <v>249</v>
      </c>
      <c r="B30" t="s">
        <v>154</v>
      </c>
    </row>
    <row r="31" spans="1:2" x14ac:dyDescent="0.25">
      <c r="A31" s="54" t="s">
        <v>306</v>
      </c>
      <c r="B31" t="s">
        <v>155</v>
      </c>
    </row>
    <row r="32" spans="1:2" x14ac:dyDescent="0.25">
      <c r="A32" s="54" t="s">
        <v>305</v>
      </c>
      <c r="B32" t="s">
        <v>156</v>
      </c>
    </row>
    <row r="33" spans="1:2" x14ac:dyDescent="0.25">
      <c r="A33" s="54" t="s">
        <v>304</v>
      </c>
      <c r="B33" t="s">
        <v>157</v>
      </c>
    </row>
    <row r="34" spans="1:2" x14ac:dyDescent="0.25">
      <c r="A34" s="54" t="s">
        <v>303</v>
      </c>
      <c r="B34" t="s">
        <v>158</v>
      </c>
    </row>
    <row r="35" spans="1:2" x14ac:dyDescent="0.25">
      <c r="A35" s="54" t="s">
        <v>302</v>
      </c>
      <c r="B35" t="s">
        <v>159</v>
      </c>
    </row>
    <row r="36" spans="1:2" x14ac:dyDescent="0.25">
      <c r="A36" s="54" t="s">
        <v>301</v>
      </c>
      <c r="B36" t="s">
        <v>160</v>
      </c>
    </row>
    <row r="37" spans="1:2" x14ac:dyDescent="0.25">
      <c r="A37" s="54" t="s">
        <v>300</v>
      </c>
      <c r="B37" t="s">
        <v>161</v>
      </c>
    </row>
    <row r="38" spans="1:2" x14ac:dyDescent="0.25">
      <c r="A38" s="54" t="s">
        <v>299</v>
      </c>
      <c r="B38" t="s">
        <v>162</v>
      </c>
    </row>
    <row r="39" spans="1:2" x14ac:dyDescent="0.25">
      <c r="A39" s="54" t="s">
        <v>298</v>
      </c>
      <c r="B39" t="s">
        <v>163</v>
      </c>
    </row>
    <row r="40" spans="1:2" x14ac:dyDescent="0.25">
      <c r="A40" s="54" t="s">
        <v>297</v>
      </c>
      <c r="B40" t="s">
        <v>164</v>
      </c>
    </row>
    <row r="41" spans="1:2" x14ac:dyDescent="0.25">
      <c r="A41" s="54" t="s">
        <v>296</v>
      </c>
      <c r="B41" t="s">
        <v>165</v>
      </c>
    </row>
    <row r="42" spans="1:2" x14ac:dyDescent="0.25">
      <c r="A42" s="54" t="s">
        <v>295</v>
      </c>
      <c r="B42" t="s">
        <v>166</v>
      </c>
    </row>
    <row r="43" spans="1:2" x14ac:dyDescent="0.25">
      <c r="A43" s="54" t="s">
        <v>294</v>
      </c>
      <c r="B43" t="s">
        <v>167</v>
      </c>
    </row>
    <row r="44" spans="1:2" x14ac:dyDescent="0.25">
      <c r="A44" s="54" t="s">
        <v>293</v>
      </c>
      <c r="B44" t="s">
        <v>168</v>
      </c>
    </row>
    <row r="45" spans="1:2" x14ac:dyDescent="0.25">
      <c r="A45" s="54" t="s">
        <v>292</v>
      </c>
      <c r="B45" t="s">
        <v>169</v>
      </c>
    </row>
    <row r="46" spans="1:2" x14ac:dyDescent="0.25">
      <c r="A46" s="54" t="s">
        <v>291</v>
      </c>
      <c r="B46" t="s">
        <v>170</v>
      </c>
    </row>
    <row r="47" spans="1:2" x14ac:dyDescent="0.25">
      <c r="A47" s="54" t="s">
        <v>290</v>
      </c>
      <c r="B47" t="s">
        <v>171</v>
      </c>
    </row>
    <row r="48" spans="1:2" x14ac:dyDescent="0.25">
      <c r="A48" s="54" t="s">
        <v>289</v>
      </c>
      <c r="B48" t="s">
        <v>172</v>
      </c>
    </row>
    <row r="49" spans="1:2" x14ac:dyDescent="0.25">
      <c r="A49" s="54" t="s">
        <v>288</v>
      </c>
      <c r="B49" t="s">
        <v>173</v>
      </c>
    </row>
    <row r="50" spans="1:2" x14ac:dyDescent="0.25">
      <c r="A50" s="54" t="s">
        <v>287</v>
      </c>
      <c r="B50" t="s">
        <v>174</v>
      </c>
    </row>
    <row r="51" spans="1:2" x14ac:dyDescent="0.25">
      <c r="A51" s="54" t="s">
        <v>286</v>
      </c>
      <c r="B51" t="s">
        <v>175</v>
      </c>
    </row>
    <row r="52" spans="1:2" x14ac:dyDescent="0.25">
      <c r="A52" s="54" t="s">
        <v>285</v>
      </c>
      <c r="B52" t="s">
        <v>176</v>
      </c>
    </row>
    <row r="53" spans="1:2" x14ac:dyDescent="0.25">
      <c r="A53" s="54" t="s">
        <v>284</v>
      </c>
      <c r="B53" t="s">
        <v>177</v>
      </c>
    </row>
    <row r="54" spans="1:2" x14ac:dyDescent="0.25">
      <c r="A54" s="54" t="s">
        <v>283</v>
      </c>
      <c r="B54" t="s">
        <v>178</v>
      </c>
    </row>
    <row r="55" spans="1:2" x14ac:dyDescent="0.25">
      <c r="A55" s="54" t="s">
        <v>282</v>
      </c>
      <c r="B55" t="s">
        <v>179</v>
      </c>
    </row>
    <row r="56" spans="1:2" x14ac:dyDescent="0.25">
      <c r="A56" s="54" t="s">
        <v>281</v>
      </c>
      <c r="B56" t="s">
        <v>180</v>
      </c>
    </row>
    <row r="57" spans="1:2" x14ac:dyDescent="0.25">
      <c r="A57" s="54" t="s">
        <v>280</v>
      </c>
      <c r="B57" t="s">
        <v>181</v>
      </c>
    </row>
    <row r="58" spans="1:2" x14ac:dyDescent="0.25">
      <c r="A58" s="54" t="s">
        <v>279</v>
      </c>
      <c r="B58" t="s">
        <v>182</v>
      </c>
    </row>
    <row r="59" spans="1:2" x14ac:dyDescent="0.25">
      <c r="A59" s="54" t="s">
        <v>278</v>
      </c>
      <c r="B59" t="s">
        <v>183</v>
      </c>
    </row>
    <row r="60" spans="1:2" x14ac:dyDescent="0.25">
      <c r="A60" s="54" t="s">
        <v>277</v>
      </c>
      <c r="B60" t="s">
        <v>184</v>
      </c>
    </row>
    <row r="61" spans="1:2" x14ac:dyDescent="0.25">
      <c r="A61" s="54" t="s">
        <v>276</v>
      </c>
      <c r="B61" t="s">
        <v>185</v>
      </c>
    </row>
    <row r="62" spans="1:2" x14ac:dyDescent="0.25">
      <c r="A62" s="54" t="s">
        <v>275</v>
      </c>
      <c r="B62" t="s">
        <v>186</v>
      </c>
    </row>
    <row r="63" spans="1:2" x14ac:dyDescent="0.25">
      <c r="A63" s="54" t="s">
        <v>274</v>
      </c>
      <c r="B63" t="s">
        <v>187</v>
      </c>
    </row>
    <row r="64" spans="1:2" x14ac:dyDescent="0.25">
      <c r="A64" s="54" t="s">
        <v>273</v>
      </c>
      <c r="B64" t="s">
        <v>188</v>
      </c>
    </row>
    <row r="65" spans="1:2" x14ac:dyDescent="0.25">
      <c r="A65" s="54" t="s">
        <v>272</v>
      </c>
      <c r="B65" t="s">
        <v>189</v>
      </c>
    </row>
    <row r="66" spans="1:2" x14ac:dyDescent="0.25">
      <c r="A66" s="54" t="s">
        <v>271</v>
      </c>
      <c r="B66" t="s">
        <v>190</v>
      </c>
    </row>
    <row r="67" spans="1:2" x14ac:dyDescent="0.25">
      <c r="A67" s="54" t="s">
        <v>270</v>
      </c>
      <c r="B67" t="s">
        <v>191</v>
      </c>
    </row>
    <row r="68" spans="1:2" x14ac:dyDescent="0.25">
      <c r="A68" s="54" t="s">
        <v>269</v>
      </c>
      <c r="B68" t="s">
        <v>192</v>
      </c>
    </row>
    <row r="69" spans="1:2" x14ac:dyDescent="0.25">
      <c r="A69" s="54" t="s">
        <v>268</v>
      </c>
      <c r="B69" t="s">
        <v>193</v>
      </c>
    </row>
    <row r="70" spans="1:2" x14ac:dyDescent="0.25">
      <c r="A70" s="54" t="s">
        <v>267</v>
      </c>
      <c r="B70" t="s">
        <v>194</v>
      </c>
    </row>
    <row r="71" spans="1:2" x14ac:dyDescent="0.25">
      <c r="A71" s="54" t="s">
        <v>266</v>
      </c>
      <c r="B71" t="s">
        <v>195</v>
      </c>
    </row>
    <row r="72" spans="1:2" x14ac:dyDescent="0.25">
      <c r="A72" s="54" t="s">
        <v>265</v>
      </c>
      <c r="B72" t="s">
        <v>196</v>
      </c>
    </row>
    <row r="73" spans="1:2" x14ac:dyDescent="0.25">
      <c r="A73" s="54" t="s">
        <v>264</v>
      </c>
      <c r="B73" t="s">
        <v>197</v>
      </c>
    </row>
    <row r="74" spans="1:2" x14ac:dyDescent="0.25">
      <c r="A74" s="54" t="s">
        <v>263</v>
      </c>
      <c r="B74" t="s">
        <v>198</v>
      </c>
    </row>
    <row r="75" spans="1:2" x14ac:dyDescent="0.25">
      <c r="A75" s="54" t="s">
        <v>262</v>
      </c>
      <c r="B75" t="s">
        <v>199</v>
      </c>
    </row>
    <row r="76" spans="1:2" x14ac:dyDescent="0.25">
      <c r="A76" s="54" t="s">
        <v>261</v>
      </c>
      <c r="B76" t="s">
        <v>200</v>
      </c>
    </row>
    <row r="77" spans="1:2" x14ac:dyDescent="0.25">
      <c r="A77" s="54" t="s">
        <v>260</v>
      </c>
      <c r="B77" t="s">
        <v>201</v>
      </c>
    </row>
    <row r="78" spans="1:2" x14ac:dyDescent="0.25">
      <c r="A78" s="54" t="s">
        <v>259</v>
      </c>
      <c r="B78" t="s">
        <v>202</v>
      </c>
    </row>
    <row r="79" spans="1:2" x14ac:dyDescent="0.25">
      <c r="A79" s="54" t="s">
        <v>258</v>
      </c>
      <c r="B79" t="s">
        <v>203</v>
      </c>
    </row>
    <row r="80" spans="1:2" x14ac:dyDescent="0.25">
      <c r="A80" s="54" t="s">
        <v>257</v>
      </c>
      <c r="B80" t="s">
        <v>204</v>
      </c>
    </row>
    <row r="81" spans="1:2" x14ac:dyDescent="0.25">
      <c r="A81" s="54" t="s">
        <v>256</v>
      </c>
      <c r="B81" t="s">
        <v>205</v>
      </c>
    </row>
    <row r="82" spans="1:2" x14ac:dyDescent="0.25">
      <c r="A82" s="54" t="s">
        <v>255</v>
      </c>
      <c r="B82" t="s">
        <v>206</v>
      </c>
    </row>
    <row r="83" spans="1:2" x14ac:dyDescent="0.25">
      <c r="A83" s="54" t="s">
        <v>254</v>
      </c>
      <c r="B83" t="s">
        <v>207</v>
      </c>
    </row>
    <row r="84" spans="1:2" x14ac:dyDescent="0.25">
      <c r="A84" s="54" t="s">
        <v>253</v>
      </c>
      <c r="B84" t="s">
        <v>208</v>
      </c>
    </row>
    <row r="85" spans="1:2" x14ac:dyDescent="0.25">
      <c r="A85" s="54" t="s">
        <v>252</v>
      </c>
      <c r="B85" t="s">
        <v>209</v>
      </c>
    </row>
    <row r="86" spans="1:2" x14ac:dyDescent="0.25">
      <c r="A86" s="54" t="s">
        <v>251</v>
      </c>
      <c r="B86" t="s">
        <v>210</v>
      </c>
    </row>
    <row r="87" spans="1:2" x14ac:dyDescent="0.25">
      <c r="A87" s="54" t="s">
        <v>250</v>
      </c>
      <c r="B87" t="s">
        <v>211</v>
      </c>
    </row>
  </sheetData>
  <sheetProtection password="CF7E"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
  <sheetViews>
    <sheetView topLeftCell="B1" workbookViewId="0">
      <selection activeCell="B2" sqref="B2"/>
    </sheetView>
  </sheetViews>
  <sheetFormatPr defaultRowHeight="15" x14ac:dyDescent="0.25"/>
  <cols>
    <col min="1" max="1" width="7" style="55" hidden="1" customWidth="1"/>
    <col min="2" max="2" width="10.28515625" style="55" bestFit="1" customWidth="1"/>
    <col min="3" max="3" width="55.5703125" style="55" customWidth="1"/>
    <col min="4" max="16384" width="9.140625" style="55"/>
  </cols>
  <sheetData>
    <row r="1" spans="1:255" x14ac:dyDescent="0.25">
      <c r="A1" s="55" t="str">
        <f>IF('Мониторинг ДО'!A1=1,"14042020do",111111)</f>
        <v>14042020do</v>
      </c>
      <c r="B1" s="55" t="str">
        <f>LOWER('Мониторинг ДО'!D3)</f>
        <v>sch053489</v>
      </c>
      <c r="C1" s="55" t="str">
        <f>'Мониторинг ДО'!D4</f>
        <v>05</v>
      </c>
      <c r="D1" s="55" t="str">
        <f>'Мониторинг ДО'!D5</f>
        <v>Республика Дагестан</v>
      </c>
      <c r="E1" s="55" t="str">
        <f>'Мониторинг ДО'!D6</f>
        <v>МКОУ "Курахская СОШ- детский сад №1"</v>
      </c>
      <c r="F1" s="55">
        <f>'Мониторинг ДО'!D7</f>
        <v>24</v>
      </c>
      <c r="G1" s="55">
        <f>'Мониторинг ДО'!D8</f>
        <v>24</v>
      </c>
      <c r="H1" s="55">
        <f>'Мониторинг ДО'!D9</f>
        <v>41</v>
      </c>
      <c r="I1" s="55">
        <f>'Мониторинг ДО'!D10</f>
        <v>41</v>
      </c>
      <c r="J1" s="55">
        <f>'Мониторинг ДО'!D11</f>
        <v>29</v>
      </c>
      <c r="K1" s="55">
        <f>'Мониторинг ДО'!D12</f>
        <v>29</v>
      </c>
      <c r="L1" s="55">
        <f>'Мониторинг ДО'!D13</f>
        <v>29</v>
      </c>
      <c r="M1" s="55">
        <f>'Мониторинг ДО'!D14</f>
        <v>29</v>
      </c>
      <c r="N1" s="55">
        <f>'Мониторинг ДО'!D15</f>
        <v>20</v>
      </c>
      <c r="O1" s="55">
        <f>'Мониторинг ДО'!D16</f>
        <v>20</v>
      </c>
      <c r="P1" s="55">
        <f>'Мониторинг ДО'!D17</f>
        <v>18</v>
      </c>
      <c r="Q1" s="55">
        <f>'Мониторинг ДО'!D18</f>
        <v>18</v>
      </c>
      <c r="R1" s="55">
        <f>'Мониторинг ДО'!D19</f>
        <v>23</v>
      </c>
      <c r="S1" s="55">
        <f>'Мониторинг ДО'!D20</f>
        <v>23</v>
      </c>
      <c r="T1" s="55">
        <f>'Мониторинг ДО'!D21</f>
        <v>20</v>
      </c>
      <c r="U1" s="55">
        <f>'Мониторинг ДО'!D22</f>
        <v>20</v>
      </c>
      <c r="V1" s="55">
        <f>'Мониторинг ДО'!D23</f>
        <v>15</v>
      </c>
      <c r="W1" s="55">
        <f>'Мониторинг ДО'!D24</f>
        <v>15</v>
      </c>
      <c r="X1" s="55">
        <f>'Мониторинг ДО'!D25</f>
        <v>5</v>
      </c>
      <c r="Y1" s="55">
        <f>'Мониторинг ДО'!D26</f>
        <v>5</v>
      </c>
      <c r="Z1" s="55">
        <f>'Мониторинг ДО'!D27</f>
        <v>20</v>
      </c>
      <c r="AA1" s="55">
        <f>'Мониторинг ДО'!D28</f>
        <v>20</v>
      </c>
      <c r="AB1" s="55">
        <f>'Мониторинг ДО'!D29</f>
        <v>11</v>
      </c>
      <c r="AC1" s="55">
        <f>'Мониторинг ДО'!D30</f>
        <v>45</v>
      </c>
      <c r="AD1" s="55" t="str">
        <f>'Мониторинг ДО'!D31</f>
        <v>51-100 Мбит/с</v>
      </c>
      <c r="AE1" s="55">
        <f>'Мониторинг ДО'!D32</f>
        <v>2</v>
      </c>
      <c r="AF1" s="55">
        <f>'Мониторинг ДО'!D33</f>
        <v>0</v>
      </c>
      <c r="AG1" s="55">
        <f>'Мониторинг ДО'!D34</f>
        <v>5</v>
      </c>
      <c r="AH1" s="55">
        <f>'Мониторинг ДО'!D35</f>
        <v>0</v>
      </c>
      <c r="AI1" s="55">
        <f>'Мониторинг ДО'!D36</f>
        <v>0</v>
      </c>
      <c r="AJ1" s="55" t="str">
        <f>'Мониторинг ДО'!D37</f>
        <v>нет</v>
      </c>
      <c r="AK1" s="55" t="str">
        <f>'Мониторинг ДО'!D38</f>
        <v>нет</v>
      </c>
      <c r="AL1" s="55" t="str">
        <f>IF('Мониторинг ДО'!D40&lt;&gt;"",'Мониторинг ДО'!D40,"")</f>
        <v>да</v>
      </c>
      <c r="AM1" s="55" t="str">
        <f>IF('Мониторинг ДО'!D41&lt;&gt;"",'Мониторинг ДО'!D41,"")</f>
        <v/>
      </c>
      <c r="AN1" s="55" t="str">
        <f>IF('Мониторинг ДО'!D42&lt;&gt;"",'Мониторинг ДО'!D42,"")</f>
        <v/>
      </c>
      <c r="AO1" s="55" t="str">
        <f>IF('Мониторинг ДО'!D43&lt;&gt;"",'Мониторинг ДО'!D43,"")</f>
        <v/>
      </c>
      <c r="AP1" s="55" t="str">
        <f>IF('Мониторинг ДО'!D44&lt;&gt;"",'Мониторинг ДО'!D44,"")</f>
        <v/>
      </c>
      <c r="AQ1" s="55" t="str">
        <f>IF('Мониторинг ДО'!D45&lt;&gt;"",'Мониторинг ДО'!D45,"")</f>
        <v/>
      </c>
      <c r="AR1" s="55" t="str">
        <f>IF('Мониторинг ДО'!D46&lt;&gt;"",'Мониторинг ДО'!D46,"")</f>
        <v/>
      </c>
      <c r="AS1" s="55" t="str">
        <f>IF('Мониторинг ДО'!D47&lt;&gt;"",'Мониторинг ДО'!D47,"")</f>
        <v>да</v>
      </c>
      <c r="AT1" s="55" t="str">
        <f>IF('Мониторинг ДО'!D48&lt;&gt;"",'Мониторинг ДО'!D48,"")</f>
        <v/>
      </c>
      <c r="AU1" s="55" t="str">
        <f>IF('Мониторинг ДО'!D49&lt;&gt;"",'Мониторинг ДО'!D49,"")</f>
        <v/>
      </c>
      <c r="AV1" s="55" t="str">
        <f>IF('Мониторинг ДО'!D50&lt;&gt;"",'Мониторинг ДО'!D50,"")</f>
        <v/>
      </c>
      <c r="AW1" s="55" t="str">
        <f>IF('Мониторинг ДО'!D51&lt;&gt;"",'Мониторинг ДО'!D51,"")</f>
        <v>да</v>
      </c>
      <c r="AX1" s="55" t="str">
        <f>IF('Мониторинг ДО'!D52&lt;&gt;"",'Мониторинг ДО'!D52,"")</f>
        <v/>
      </c>
      <c r="AY1" s="55" t="str">
        <f>IF('Мониторинг ДО'!D53&lt;&gt;"",'Мониторинг ДО'!D53,"")</f>
        <v/>
      </c>
      <c r="AZ1" s="55" t="str">
        <f>IF('Мониторинг ДО'!D54&lt;&gt;"",'Мониторинг ДО'!D54,"")</f>
        <v/>
      </c>
      <c r="BA1" s="55" t="str">
        <f>IF('Мониторинг ДО'!D55&lt;&gt;"",'Мониторинг ДО'!D55,"")</f>
        <v/>
      </c>
      <c r="BB1" s="55" t="str">
        <f>IF('Мониторинг ДО'!D56&lt;&gt;"",'Мониторинг ДО'!D56,"")</f>
        <v/>
      </c>
      <c r="BC1" s="55" t="str">
        <f>IF('Мониторинг ДО'!D57&lt;&gt;"",'Мониторинг ДО'!D57,"")</f>
        <v>да</v>
      </c>
      <c r="BD1" s="55" t="str">
        <f>IF('Мониторинг ДО'!D58&lt;&gt;"",'Мониторинг ДО'!D58,"")</f>
        <v/>
      </c>
      <c r="BE1" s="55" t="str">
        <f>IF('Мониторинг ДО'!D59&lt;&gt;"",'Мониторинг ДО'!D59,"")</f>
        <v/>
      </c>
      <c r="BF1" s="55" t="str">
        <f>IF('Мониторинг ДО'!D60&lt;&gt;"",'Мониторинг ДО'!D60,"")</f>
        <v/>
      </c>
      <c r="BG1" s="55" t="str">
        <f>IF('Мониторинг ДО'!D61&lt;&gt;"",'Мониторинг ДО'!D61,"")</f>
        <v/>
      </c>
      <c r="BH1" s="55" t="str">
        <f>IF('Мониторинг ДО'!D62&lt;&gt;"",'Мониторинг ДО'!D62,"")</f>
        <v/>
      </c>
      <c r="BI1" s="55" t="str">
        <f>IF('Мониторинг ДО'!D63&lt;&gt;"",'Мониторинг ДО'!D63,"")</f>
        <v/>
      </c>
      <c r="BJ1" s="55" t="str">
        <f>IF('Мониторинг ДО'!D64&lt;&gt;"",'Мониторинг ДО'!D64,"")</f>
        <v/>
      </c>
      <c r="BK1" s="55" t="str">
        <f>IF('Мониторинг ДО'!D65&lt;&gt;"",'Мониторинг ДО'!D65,"")</f>
        <v/>
      </c>
      <c r="BL1" s="55" t="str">
        <f>IF('Мониторинг ДО'!D66&lt;&gt;"",'Мониторинг ДО'!D66,"")</f>
        <v>да</v>
      </c>
      <c r="BM1" s="55" t="str">
        <f>IF('Мониторинг ДО'!D67&lt;&gt;"",'Мониторинг ДО'!D67,"")</f>
        <v>WhatsApp</v>
      </c>
      <c r="BN1" s="55" t="str">
        <f>IF('Мониторинг ДО'!D68&lt;&gt;"",'Мониторинг ДО'!D68,"")</f>
        <v/>
      </c>
      <c r="BO1" s="55" t="str">
        <f>IF('Мониторинг ДО'!D69&lt;&gt;"",'Мониторинг ДО'!D69,"")</f>
        <v/>
      </c>
      <c r="BP1" s="55" t="str">
        <f>'Мониторинг ДО'!D70</f>
        <v>Амиргамзаева Валентина Рамазановна</v>
      </c>
      <c r="BQ1" s="55">
        <f>'Мониторинг ДО'!D71</f>
        <v>89640531225</v>
      </c>
      <c r="BR1" s="55" t="str">
        <f>'Мониторинг ДО'!D72</f>
        <v>valiya479amirgamzaeva@inbox.ru</v>
      </c>
      <c r="IU1" s="55" t="s">
        <v>232</v>
      </c>
    </row>
    <row r="2" spans="1:255" ht="28.5" customHeight="1" x14ac:dyDescent="0.25">
      <c r="C2" s="56" t="str">
        <f>IF((A3=1),"Отчет готов к сохранению и отправке. Выполните пункт 5 или 6 инструкции.","Работа с отчетом не закончена.")</f>
        <v>Отчет готов к сохранению и отправке. Выполните пункт 5 или 6 инструкции.</v>
      </c>
    </row>
    <row r="3" spans="1:255" x14ac:dyDescent="0.25">
      <c r="A3" s="55">
        <f>'Мониторинг ДО'!A1</f>
        <v>1</v>
      </c>
    </row>
  </sheetData>
  <sheetProtection password="CF7E" sheet="1" objects="1" scenarios="1"/>
  <conditionalFormatting sqref="C2">
    <cfRule type="expression" dxfId="0" priority="2">
      <formula>$BA$1=1</formula>
    </cfRule>
  </conditionalFormatting>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Инструкция</vt:lpstr>
      <vt:lpstr>Мониторинг ДО</vt:lpstr>
      <vt:lpstr>служ</vt:lpstr>
      <vt:lpstr>otchet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2020-04-11T21:31:53Z</dcterms:modified>
</cp:coreProperties>
</file>